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40" windowHeight="12075" activeTab="5"/>
  </bookViews>
  <sheets>
    <sheet name="4(1)" sheetId="1" r:id="rId1"/>
    <sheet name="5(1)" sheetId="2" r:id="rId2"/>
    <sheet name="3(2)" sheetId="3" r:id="rId3"/>
    <sheet name="4(2)" sheetId="4" r:id="rId4"/>
    <sheet name="2(3)" sheetId="5" r:id="rId5"/>
    <sheet name="3(3)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18" i="6" l="1"/>
  <c r="F16" i="6" s="1"/>
  <c r="E18" i="6"/>
  <c r="E16" i="6" s="1"/>
  <c r="D18" i="6"/>
  <c r="C18" i="6"/>
  <c r="B18" i="6"/>
  <c r="B16" i="6" s="1"/>
  <c r="D16" i="6"/>
  <c r="D14" i="6" s="1"/>
  <c r="C16" i="6"/>
  <c r="C12" i="6" s="1"/>
  <c r="D12" i="6"/>
  <c r="H26" i="5"/>
  <c r="H24" i="5" s="1"/>
  <c r="I23" i="5"/>
  <c r="I26" i="5" s="1"/>
  <c r="I24" i="5" s="1"/>
  <c r="H23" i="5"/>
  <c r="H21" i="5" s="1"/>
  <c r="G23" i="5"/>
  <c r="G26" i="5" s="1"/>
  <c r="G24" i="5" s="1"/>
  <c r="F23" i="5"/>
  <c r="F26" i="5" s="1"/>
  <c r="F24" i="5" s="1"/>
  <c r="E15" i="5"/>
  <c r="E23" i="5" s="1"/>
  <c r="E26" i="5" s="1"/>
  <c r="E24" i="5" s="1"/>
  <c r="J12" i="5"/>
  <c r="K12" i="5" s="1"/>
  <c r="L12" i="5" s="1"/>
  <c r="M12" i="5" s="1"/>
  <c r="N12" i="5" s="1"/>
  <c r="I18" i="4"/>
  <c r="I16" i="4" s="1"/>
  <c r="H18" i="4"/>
  <c r="H16" i="4" s="1"/>
  <c r="G18" i="4"/>
  <c r="G16" i="4" s="1"/>
  <c r="G14" i="4" s="1"/>
  <c r="F18" i="4"/>
  <c r="E18" i="4"/>
  <c r="E16" i="4" s="1"/>
  <c r="D18" i="4"/>
  <c r="D16" i="4" s="1"/>
  <c r="C18" i="4"/>
  <c r="C16" i="4" s="1"/>
  <c r="C14" i="4" s="1"/>
  <c r="F16" i="4"/>
  <c r="F12" i="4" s="1"/>
  <c r="F14" i="4"/>
  <c r="J27" i="3"/>
  <c r="J25" i="3" s="1"/>
  <c r="I27" i="3"/>
  <c r="H27" i="3"/>
  <c r="H25" i="3" s="1"/>
  <c r="G27" i="3"/>
  <c r="F27" i="3"/>
  <c r="F25" i="3" s="1"/>
  <c r="I25" i="3"/>
  <c r="G25" i="3"/>
  <c r="L24" i="3"/>
  <c r="L22" i="3" s="1"/>
  <c r="K24" i="3"/>
  <c r="E24" i="3" s="1"/>
  <c r="K22" i="3"/>
  <c r="J22" i="3"/>
  <c r="I22" i="3"/>
  <c r="H22" i="3"/>
  <c r="G22" i="3"/>
  <c r="F22" i="3"/>
  <c r="E22" i="3" s="1"/>
  <c r="L20" i="3"/>
  <c r="K20" i="3"/>
  <c r="J20" i="3"/>
  <c r="I20" i="3"/>
  <c r="H20" i="3"/>
  <c r="G20" i="3"/>
  <c r="F20" i="3"/>
  <c r="E20" i="3" s="1"/>
  <c r="L18" i="3"/>
  <c r="K18" i="3"/>
  <c r="J18" i="3"/>
  <c r="I18" i="3"/>
  <c r="H18" i="3"/>
  <c r="G18" i="3"/>
  <c r="G30" i="3" s="1"/>
  <c r="G28" i="3" s="1"/>
  <c r="F18" i="3"/>
  <c r="E17" i="3"/>
  <c r="L15" i="3"/>
  <c r="K15" i="3"/>
  <c r="J15" i="3"/>
  <c r="I15" i="3"/>
  <c r="H15" i="3"/>
  <c r="G15" i="3"/>
  <c r="F15" i="3"/>
  <c r="M12" i="3"/>
  <c r="N12" i="3" s="1"/>
  <c r="O12" i="3" s="1"/>
  <c r="P12" i="3" s="1"/>
  <c r="Q12" i="3" s="1"/>
  <c r="R12" i="3" s="1"/>
  <c r="S12" i="3" s="1"/>
  <c r="T12" i="3" s="1"/>
  <c r="U12" i="3" s="1"/>
  <c r="I18" i="2"/>
  <c r="I16" i="2" s="1"/>
  <c r="H18" i="2"/>
  <c r="G18" i="2"/>
  <c r="F18" i="2"/>
  <c r="F16" i="2" s="1"/>
  <c r="E18" i="2"/>
  <c r="E16" i="2" s="1"/>
  <c r="D18" i="2"/>
  <c r="C18" i="2"/>
  <c r="H16" i="2"/>
  <c r="H14" i="2" s="1"/>
  <c r="G16" i="2"/>
  <c r="D16" i="2"/>
  <c r="D14" i="2" s="1"/>
  <c r="C16" i="2"/>
  <c r="G14" i="2"/>
  <c r="C14" i="2"/>
  <c r="G12" i="2"/>
  <c r="C12" i="2"/>
  <c r="L24" i="1"/>
  <c r="L27" i="1" s="1"/>
  <c r="L25" i="1" s="1"/>
  <c r="K24" i="1"/>
  <c r="K27" i="1" s="1"/>
  <c r="K25" i="1" s="1"/>
  <c r="J24" i="1"/>
  <c r="J27" i="1" s="1"/>
  <c r="J25" i="1" s="1"/>
  <c r="I24" i="1"/>
  <c r="I27" i="1" s="1"/>
  <c r="I25" i="1" s="1"/>
  <c r="H24" i="1"/>
  <c r="H27" i="1" s="1"/>
  <c r="H25" i="1" s="1"/>
  <c r="G24" i="1"/>
  <c r="G27" i="1" s="1"/>
  <c r="G25" i="1" s="1"/>
  <c r="F24" i="1"/>
  <c r="F27" i="1" s="1"/>
  <c r="F25" i="1" s="1"/>
  <c r="K22" i="1"/>
  <c r="J22" i="1"/>
  <c r="G22" i="1"/>
  <c r="F22" i="1"/>
  <c r="E16" i="1"/>
  <c r="E24" i="1" s="1"/>
  <c r="M12" i="1"/>
  <c r="N12" i="1" s="1"/>
  <c r="O12" i="1" s="1"/>
  <c r="P12" i="1" s="1"/>
  <c r="Q12" i="1" s="1"/>
  <c r="R12" i="1" s="1"/>
  <c r="S12" i="1" s="1"/>
  <c r="T12" i="1" s="1"/>
  <c r="U12" i="1" s="1"/>
  <c r="E15" i="3" l="1"/>
  <c r="F30" i="3"/>
  <c r="H30" i="3"/>
  <c r="H28" i="3" s="1"/>
  <c r="J30" i="3"/>
  <c r="J28" i="3" s="1"/>
  <c r="G21" i="5"/>
  <c r="I30" i="3"/>
  <c r="I28" i="3" s="1"/>
  <c r="E12" i="4"/>
  <c r="E14" i="4"/>
  <c r="I14" i="4"/>
  <c r="I12" i="4"/>
  <c r="D14" i="4"/>
  <c r="D12" i="4"/>
  <c r="H14" i="4"/>
  <c r="H12" i="4"/>
  <c r="C12" i="4"/>
  <c r="G12" i="4"/>
  <c r="B18" i="4"/>
  <c r="B16" i="4" s="1"/>
  <c r="F14" i="2"/>
  <c r="F12" i="2"/>
  <c r="E14" i="2"/>
  <c r="E12" i="2"/>
  <c r="I14" i="2"/>
  <c r="I12" i="2"/>
  <c r="D12" i="2"/>
  <c r="H12" i="2"/>
  <c r="B18" i="2"/>
  <c r="B16" i="2" s="1"/>
  <c r="I22" i="1"/>
  <c r="H22" i="1"/>
  <c r="L22" i="1"/>
  <c r="B12" i="6"/>
  <c r="B14" i="6"/>
  <c r="F12" i="6"/>
  <c r="F14" i="6"/>
  <c r="E14" i="6"/>
  <c r="E12" i="6"/>
  <c r="C14" i="6"/>
  <c r="F21" i="5"/>
  <c r="E21" i="5"/>
  <c r="I21" i="5"/>
  <c r="B14" i="4"/>
  <c r="B12" i="4"/>
  <c r="F28" i="3"/>
  <c r="L30" i="3"/>
  <c r="L28" i="3" s="1"/>
  <c r="L27" i="3"/>
  <c r="L25" i="3" s="1"/>
  <c r="K27" i="3"/>
  <c r="K25" i="3" s="1"/>
  <c r="E25" i="3" s="1"/>
  <c r="E18" i="3"/>
  <c r="B14" i="2"/>
  <c r="B12" i="2"/>
  <c r="E27" i="1"/>
  <c r="E25" i="1" s="1"/>
  <c r="E22" i="1"/>
  <c r="K30" i="3" l="1"/>
  <c r="K28" i="3" s="1"/>
  <c r="E28" i="3" s="1"/>
  <c r="E27" i="3"/>
  <c r="E30" i="3"/>
</calcChain>
</file>

<file path=xl/sharedStrings.xml><?xml version="1.0" encoding="utf-8"?>
<sst xmlns="http://schemas.openxmlformats.org/spreadsheetml/2006/main" count="172" uniqueCount="74">
  <si>
    <t xml:space="preserve">Перечень основных мероприятий Подпрограммы 1 «Совершенствование финансовой и бюджетной политики»  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</si>
  <si>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</si>
  <si>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</si>
  <si>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</si>
  <si>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</si>
  <si>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финансирования,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</si>
  <si>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</si>
  <si>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</si>
  <si>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</si>
  <si>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</si>
  <si>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</si>
  <si>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</si>
  <si>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Цель 2. Повышение качества бюджетного процесса в ЗАТО Александровск.</t>
  </si>
  <si>
    <t>1.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</si>
  <si>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</si>
  <si>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1.1.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</si>
  <si>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</si>
  <si>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2014-2020</t>
  </si>
  <si>
    <t>Всего: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</si>
  <si>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</si>
  <si>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УФ</t>
  </si>
  <si>
    <t>в т.ч.:</t>
  </si>
  <si>
    <t>МБ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</si>
  <si>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</si>
  <si>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Итого по задаче 1:</t>
  </si>
  <si>
    <t>х</t>
  </si>
  <si>
    <t xml:space="preserve">Всего по Подпрограмме </t>
  </si>
  <si>
    <t xml:space="preserve">Обоснование ресурсного обеспечения Подпрограммы 1 «Совершенствование финансовой и бюджетной политики» 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</si>
  <si>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</si>
  <si>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</si>
  <si>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</si>
  <si>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</si>
  <si>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</si>
  <si>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</si>
  <si>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  <charset val="204"/>
      </rPr>
      <t>(главным распорядителям бюджетных средств)</t>
    </r>
    <r>
      <rPr>
        <sz val="12"/>
        <rFont val="Times New Roman"/>
        <family val="1"/>
        <charset val="204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</si>
  <si>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</si>
  <si>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</si>
  <si>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 xml:space="preserve">Перечень основных мероприятий  Подпрограммы 2 «Эффективное управление муниципальным долгом» </t>
  </si>
  <si>
    <t>Объемы финансирования</t>
  </si>
  <si>
    <t>Цель:</t>
  </si>
  <si>
    <t>Задача 1. Поддержание объема муниципального долга на экономически безопасном уровне</t>
  </si>
  <si>
    <t>Управление муниципальным долгом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</si>
  <si>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</si>
  <si>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2.</t>
  </si>
  <si>
    <t>Задача 2.  Своевременное и полное погашение долговых обязательств и их обслуживание</t>
  </si>
  <si>
    <t>2.1.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</si>
  <si>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</si>
  <si>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</si>
  <si>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Итого по задаче 2:</t>
  </si>
  <si>
    <t xml:space="preserve">Обоснование ресурсного обеспечения  Подпрограммы 2 «Эффективное управление муниципальным долгом» </t>
  </si>
  <si>
    <t>Всего по Подпрограмме 2:</t>
  </si>
  <si>
    <t xml:space="preserve">Перечень основных мероприятий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</si>
  <si>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Цель 1. Повышение качества  бухгалтерского (бюджетного) учета и  бухгалтерской (бюджетной) отчетности муниципальных учреждений ЗАТО Александровск.</t>
  </si>
  <si>
    <t xml:space="preserve">Задача 1. Организация централизованного бухгалтерского (бюджетного) учета и  формирования бухгалтерской (бюджетной) отчетности муниципальных учреждений ЗАТО Александровск </t>
  </si>
  <si>
    <t>Организация и ведение бухгалтерского (бюджетного) учета и  формирования бухгалтерской (бюджетной) отчетности муниципальных учреждений ЗАТО Александровск специализированной организацией</t>
  </si>
  <si>
    <t>2017-2020</t>
  </si>
  <si>
    <t>Доля бухгалтерской (бюджетной) отчетности обслуживаемых учреждений, своевременно предоставленной пользователям (%)</t>
  </si>
  <si>
    <t>МКУ "Центр бухгалтерского учета и отчетности ЗАТО Александровск"</t>
  </si>
  <si>
    <t>Доля бухгалтерской (бюджетной) отчетности обслуживаемых учреждений, предоставленной с нарушениями (%)</t>
  </si>
  <si>
    <t xml:space="preserve">Обоснование ресурсного обеспечения Подпрограммы 3 «Совершенствование организационной системы бухгалтерского (бюджетного) учета и формирования  бухгалтерской (бюджетной) отчетности муниципальных учреждений ЗАТО Александровск» </t>
  </si>
  <si>
    <t>Всего по Подпрограмме 3:</t>
  </si>
  <si>
    <t>Приложение № 1 к постановлению</t>
  </si>
  <si>
    <t>администрации ЗАТО Александровск</t>
  </si>
  <si>
    <t>"таблица № 4 (1)</t>
  </si>
  <si>
    <t>Приложение № 2 к постановлению</t>
  </si>
  <si>
    <t>"таблица № 5 (1)</t>
  </si>
  <si>
    <t>Приложение № 3 к постановлению</t>
  </si>
  <si>
    <t>"таблица № 3 (2)</t>
  </si>
  <si>
    <t>Приложение № 4 к постановлению</t>
  </si>
  <si>
    <t xml:space="preserve"> "таблица № 4 (2)</t>
  </si>
  <si>
    <t>Приложение № 5 к постановлению</t>
  </si>
  <si>
    <t>"таблица № 2 (3)</t>
  </si>
  <si>
    <t>"таблица № 3 (3)</t>
  </si>
  <si>
    <t>от «25 » октября 2018 г. № 1922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</si>
</sst>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3" fillId="0" borderId="0" xfId="0" applyFont="1"/>
    <xf numFmtId="0" fontId="2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164" fontId="2" fillId="0" borderId="0" xfId="0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/>
    <xf numFmtId="4" fontId="5" fillId="0" borderId="1" xfId="0" applyNumberFormat="1" applyFont="1" applyFill="1" applyBorder="1" applyAlignment="1">
      <alignment vertical="top" wrapText="1"/>
    </xf>
    <xf numFmtId="4" fontId="0" fillId="0" borderId="0" xfId="0" applyNumberFormat="1"/>
    <xf numFmtId="4" fontId="5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2" fillId="0" borderId="0" xfId="0" applyFont="1" applyAlignment="1"/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" fontId="2" fillId="0" borderId="5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VE~1/AppData/Local/Temp/43398_6221296296/&#1041;&#1102;&#1076;&#1078;&#1077;&#1090;%202018-2020/&#1055;&#1088;&#1086;&#1075;&#1088;&#1072;&#1084;&#1084;&#1099;/&#1055;&#1088;&#1086;&#1075;&#1088;&#1072;&#1084;&#1084;&#1072;%20&#1059;&#1060;/&#1059;&#1090;&#1086;&#1095;&#1085;&#1077;&#1085;&#1080;&#1077;_2018_2_&#1091;&#1090;&#1086;&#1095;&#1085;.%203/&#1055;&#1088;&#1080;&#1083;&#1086;&#1078;&#1077;&#1085;&#1080;&#1103;%20&#1082;%20&#1055;&#1088;&#1086;&#1075;&#1088;&#1072;&#1084;&#1084;&#1077;_&#1040;&#1056;_2014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(1)"/>
      <sheetName val="4(1)"/>
      <sheetName val="5(1)"/>
      <sheetName val="2(2)"/>
      <sheetName val="3(2)"/>
      <sheetName val="4(2)"/>
      <sheetName val="1(3)"/>
      <sheetName val="2(3)"/>
      <sheetName val="3(3)"/>
      <sheetName val="СВОД не печатать!"/>
    </sheetNames>
    <sheetDataSet>
      <sheetData sheetId="0"/>
      <sheetData sheetId="1">
        <row r="24">
          <cell r="F24">
            <v>10151679</v>
          </cell>
          <cell r="G24">
            <v>11334245.189999999</v>
          </cell>
          <cell r="H24">
            <v>10521758</v>
          </cell>
          <cell r="I24">
            <v>10960901.5</v>
          </cell>
          <cell r="J24">
            <v>10906256.51</v>
          </cell>
          <cell r="K24">
            <v>10374297.41</v>
          </cell>
          <cell r="L24">
            <v>10374297.41</v>
          </cell>
        </row>
      </sheetData>
      <sheetData sheetId="2"/>
      <sheetData sheetId="3"/>
      <sheetData sheetId="4">
        <row r="27">
          <cell r="F27">
            <v>2181603.0699999998</v>
          </cell>
          <cell r="G27">
            <v>11154136.289999999</v>
          </cell>
          <cell r="H27">
            <v>11037999.970000001</v>
          </cell>
          <cell r="I27">
            <v>11526106.810000001</v>
          </cell>
          <cell r="J27">
            <v>10780290.039999999</v>
          </cell>
          <cell r="K27">
            <v>13629613.42</v>
          </cell>
          <cell r="L27">
            <v>14053250</v>
          </cell>
        </row>
      </sheetData>
      <sheetData sheetId="5"/>
      <sheetData sheetId="6"/>
      <sheetData sheetId="7">
        <row r="23">
          <cell r="F23">
            <v>340295.78</v>
          </cell>
          <cell r="G23">
            <v>14941750.119999999</v>
          </cell>
          <cell r="H23">
            <v>23076450.699999999</v>
          </cell>
          <cell r="I23">
            <v>23076450.699999999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I1" workbookViewId="0">
      <selection activeCell="M3" sqref="M3:U3"/>
    </sheetView>
  </sheetViews>
  <sheetFormatPr defaultRowHeight="15.75" x14ac:dyDescent="0.25"/>
  <cols>
    <col min="1" max="1" width="9.140625" style="1"/>
    <col min="2" max="2" width="30.5703125" style="1" customWidth="1"/>
    <col min="3" max="3" width="10.85546875" style="1" customWidth="1"/>
    <col min="4" max="4" width="9.5703125" style="1" customWidth="1"/>
    <col min="5" max="6" width="14.42578125" style="1" customWidth="1"/>
    <col min="7" max="7" width="16" style="2" customWidth="1"/>
    <col min="8" max="8" width="14.28515625" style="2" customWidth="1"/>
    <col min="9" max="9" width="13.140625" style="2" customWidth="1"/>
    <col min="10" max="10" width="15.42578125" style="1" customWidth="1"/>
    <col min="11" max="11" width="12.7109375" style="1" customWidth="1"/>
    <col min="12" max="12" width="14.140625" style="1" customWidth="1"/>
    <col min="13" max="13" width="27.85546875" style="1" customWidth="1"/>
    <col min="14" max="20" width="5.5703125" style="1" bestFit="1" customWidth="1"/>
    <col min="21" max="21" width="20.42578125" style="1" customWidth="1"/>
    <col min="22" max="16384" width="9.140625" style="1"/>
  </cols>
  <sheetData>
    <row r="1" spans="1:21" x14ac:dyDescent="0.25">
      <c r="M1" s="43" t="s">
        <v>61</v>
      </c>
      <c r="N1" s="43"/>
      <c r="O1" s="43"/>
      <c r="P1" s="43"/>
      <c r="Q1" s="43"/>
      <c r="R1" s="43"/>
      <c r="S1" s="43"/>
      <c r="T1" s="43"/>
      <c r="U1" s="43"/>
    </row>
    <row r="2" spans="1:21" x14ac:dyDescent="0.25">
      <c r="M2" s="43" t="s">
        <v>62</v>
      </c>
      <c r="N2" s="43"/>
      <c r="O2" s="43"/>
      <c r="P2" s="43"/>
      <c r="Q2" s="43"/>
      <c r="R2" s="43"/>
      <c r="S2" s="43"/>
      <c r="T2" s="43"/>
      <c r="U2" s="43"/>
    </row>
    <row r="3" spans="1:21" x14ac:dyDescent="0.25">
      <c r="M3" s="43" t="s">
        <v>73</v>
      </c>
      <c r="N3" s="43"/>
      <c r="O3" s="43"/>
      <c r="P3" s="43"/>
      <c r="Q3" s="43"/>
      <c r="R3" s="43"/>
      <c r="S3" s="43"/>
      <c r="T3" s="43"/>
      <c r="U3" s="43"/>
    </row>
    <row r="5" spans="1:21" x14ac:dyDescent="0.25">
      <c r="U5" s="19" t="s">
        <v>63</v>
      </c>
    </row>
    <row r="6" spans="1:21" x14ac:dyDescent="0.25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9" spans="1:21" ht="35.25" customHeight="1" x14ac:dyDescent="0.25">
      <c r="A9" s="46" t="s">
        <v>1</v>
      </c>
      <c r="B9" s="46" t="s">
        <v>2</v>
      </c>
      <c r="C9" s="46" t="s">
        <v>3</v>
      </c>
      <c r="D9" s="46" t="s">
        <v>4</v>
      </c>
      <c r="E9" s="47" t="s">
        <v>5</v>
      </c>
      <c r="F9" s="48"/>
      <c r="G9" s="48"/>
      <c r="H9" s="48"/>
      <c r="I9" s="48"/>
      <c r="J9" s="48"/>
      <c r="K9" s="48"/>
      <c r="L9" s="49"/>
      <c r="M9" s="50" t="s">
        <v>6</v>
      </c>
      <c r="N9" s="51"/>
      <c r="O9" s="51"/>
      <c r="P9" s="51"/>
      <c r="Q9" s="51"/>
      <c r="R9" s="51"/>
      <c r="S9" s="51"/>
      <c r="T9" s="52"/>
      <c r="U9" s="46" t="s">
        <v>7</v>
      </c>
    </row>
    <row r="10" spans="1:21" x14ac:dyDescent="0.25">
      <c r="A10" s="46"/>
      <c r="B10" s="46"/>
      <c r="C10" s="46"/>
      <c r="D10" s="46"/>
      <c r="E10" s="47" t="s">
        <v>8</v>
      </c>
      <c r="F10" s="48"/>
      <c r="G10" s="48"/>
      <c r="H10" s="48"/>
      <c r="I10" s="48"/>
      <c r="J10" s="48"/>
      <c r="K10" s="48"/>
      <c r="L10" s="49"/>
      <c r="M10" s="53"/>
      <c r="N10" s="54"/>
      <c r="O10" s="54"/>
      <c r="P10" s="54"/>
      <c r="Q10" s="54"/>
      <c r="R10" s="54"/>
      <c r="S10" s="54"/>
      <c r="T10" s="55"/>
      <c r="U10" s="46"/>
    </row>
    <row r="11" spans="1:21" ht="60.75" customHeight="1" x14ac:dyDescent="0.25">
      <c r="A11" s="46"/>
      <c r="B11" s="46"/>
      <c r="C11" s="46"/>
      <c r="D11" s="46"/>
      <c r="E11" s="3" t="s">
        <v>9</v>
      </c>
      <c r="F11" s="3">
        <v>2014</v>
      </c>
      <c r="G11" s="4">
        <v>2015</v>
      </c>
      <c r="H11" s="4">
        <v>2016</v>
      </c>
      <c r="I11" s="4">
        <v>2017</v>
      </c>
      <c r="J11" s="3">
        <v>2018</v>
      </c>
      <c r="K11" s="3">
        <v>2019</v>
      </c>
      <c r="L11" s="3">
        <v>2020</v>
      </c>
      <c r="M11" s="3" t="s">
        <v>10</v>
      </c>
      <c r="N11" s="3">
        <v>2014</v>
      </c>
      <c r="O11" s="3">
        <v>2015</v>
      </c>
      <c r="P11" s="3">
        <v>2016</v>
      </c>
      <c r="Q11" s="3">
        <v>2017</v>
      </c>
      <c r="R11" s="3">
        <v>2018</v>
      </c>
      <c r="S11" s="3">
        <v>2019</v>
      </c>
      <c r="T11" s="3">
        <v>2020</v>
      </c>
      <c r="U11" s="46"/>
    </row>
    <row r="12" spans="1:2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>
        <v>7</v>
      </c>
      <c r="H12" s="6">
        <v>8</v>
      </c>
      <c r="I12" s="6">
        <v>9</v>
      </c>
      <c r="J12" s="5">
        <v>10</v>
      </c>
      <c r="K12" s="5">
        <v>11</v>
      </c>
      <c r="L12" s="5">
        <v>12</v>
      </c>
      <c r="M12" s="5">
        <f>L12+1</f>
        <v>13</v>
      </c>
      <c r="N12" s="5">
        <f t="shared" ref="N12:U12" si="0">M12+1</f>
        <v>14</v>
      </c>
      <c r="O12" s="5">
        <f t="shared" si="0"/>
        <v>15</v>
      </c>
      <c r="P12" s="5">
        <f t="shared" si="0"/>
        <v>16</v>
      </c>
      <c r="Q12" s="5">
        <f t="shared" si="0"/>
        <v>17</v>
      </c>
      <c r="R12" s="5">
        <f t="shared" si="0"/>
        <v>18</v>
      </c>
      <c r="S12" s="5">
        <f t="shared" si="0"/>
        <v>19</v>
      </c>
      <c r="T12" s="5">
        <f t="shared" si="0"/>
        <v>20</v>
      </c>
      <c r="U12" s="5">
        <f t="shared" si="0"/>
        <v>21</v>
      </c>
    </row>
    <row r="13" spans="1:21" ht="15.75" customHeight="1" x14ac:dyDescent="0.25">
      <c r="A13" s="56" t="s">
        <v>11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5.75" customHeight="1" x14ac:dyDescent="0.25">
      <c r="A14" s="56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21.75" customHeight="1" x14ac:dyDescent="0.25">
      <c r="A15" s="3" t="s">
        <v>13</v>
      </c>
      <c r="B15" s="59" t="s">
        <v>14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74.25" customHeight="1" x14ac:dyDescent="0.25">
      <c r="A16" s="61" t="s">
        <v>15</v>
      </c>
      <c r="B16" s="61" t="s">
        <v>16</v>
      </c>
      <c r="C16" s="61" t="s">
        <v>17</v>
      </c>
      <c r="D16" s="61" t="s">
        <v>18</v>
      </c>
      <c r="E16" s="40">
        <f>F16+G16+H16+I16+J16+K16+L16</f>
        <v>74623435.019999996</v>
      </c>
      <c r="F16" s="40">
        <v>10151679</v>
      </c>
      <c r="G16" s="40">
        <v>11334245.189999999</v>
      </c>
      <c r="H16" s="40">
        <v>10521758</v>
      </c>
      <c r="I16" s="40">
        <v>10960901.5</v>
      </c>
      <c r="J16" s="40">
        <v>10906256.51</v>
      </c>
      <c r="K16" s="40">
        <v>10374297.41</v>
      </c>
      <c r="L16" s="40">
        <v>10374297.41</v>
      </c>
      <c r="M16" s="37" t="s">
        <v>19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37" t="s">
        <v>20</v>
      </c>
    </row>
    <row r="17" spans="1:21" ht="15" customHeight="1" x14ac:dyDescent="0.25">
      <c r="A17" s="62"/>
      <c r="B17" s="62"/>
      <c r="C17" s="62"/>
      <c r="D17" s="62" t="s">
        <v>21</v>
      </c>
      <c r="E17" s="41"/>
      <c r="F17" s="41"/>
      <c r="G17" s="41"/>
      <c r="H17" s="41"/>
      <c r="I17" s="41"/>
      <c r="J17" s="41"/>
      <c r="K17" s="41"/>
      <c r="L17" s="41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60.75" customHeight="1" x14ac:dyDescent="0.25">
      <c r="A18" s="62"/>
      <c r="B18" s="62"/>
      <c r="C18" s="62"/>
      <c r="D18" s="62" t="s">
        <v>22</v>
      </c>
      <c r="E18" s="41"/>
      <c r="F18" s="41"/>
      <c r="G18" s="41">
        <v>11334245.189999999</v>
      </c>
      <c r="H18" s="41">
        <v>10388358</v>
      </c>
      <c r="I18" s="41">
        <v>11602942.720000001</v>
      </c>
      <c r="J18" s="41"/>
      <c r="K18" s="41"/>
      <c r="L18" s="41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60.75" customHeight="1" x14ac:dyDescent="0.25">
      <c r="A19" s="62"/>
      <c r="B19" s="62"/>
      <c r="C19" s="62"/>
      <c r="D19" s="62"/>
      <c r="E19" s="41"/>
      <c r="F19" s="41"/>
      <c r="G19" s="41"/>
      <c r="H19" s="41"/>
      <c r="I19" s="41"/>
      <c r="J19" s="41"/>
      <c r="K19" s="41"/>
      <c r="L19" s="41"/>
      <c r="M19" s="37" t="s">
        <v>23</v>
      </c>
      <c r="N19" s="37">
        <v>1.8</v>
      </c>
      <c r="O19" s="37">
        <v>1.5</v>
      </c>
      <c r="P19" s="37">
        <v>1</v>
      </c>
      <c r="Q19" s="37">
        <v>0.5</v>
      </c>
      <c r="R19" s="37">
        <v>0.3</v>
      </c>
      <c r="S19" s="37">
        <v>0.2</v>
      </c>
      <c r="T19" s="37">
        <v>0.1</v>
      </c>
      <c r="U19" s="37" t="s">
        <v>20</v>
      </c>
    </row>
    <row r="20" spans="1:21" ht="60.75" customHeight="1" x14ac:dyDescent="0.25">
      <c r="A20" s="62"/>
      <c r="B20" s="62"/>
      <c r="C20" s="62"/>
      <c r="D20" s="62"/>
      <c r="E20" s="41"/>
      <c r="F20" s="41"/>
      <c r="G20" s="41"/>
      <c r="H20" s="41"/>
      <c r="I20" s="41"/>
      <c r="J20" s="41"/>
      <c r="K20" s="41"/>
      <c r="L20" s="41"/>
      <c r="M20" s="38"/>
      <c r="N20" s="38"/>
      <c r="O20" s="38"/>
      <c r="P20" s="38"/>
      <c r="Q20" s="38"/>
      <c r="R20" s="38"/>
      <c r="S20" s="38"/>
      <c r="T20" s="38"/>
      <c r="U20" s="38"/>
    </row>
    <row r="21" spans="1:21" ht="60.75" customHeight="1" x14ac:dyDescent="0.25">
      <c r="A21" s="63"/>
      <c r="B21" s="63"/>
      <c r="C21" s="63"/>
      <c r="D21" s="63"/>
      <c r="E21" s="42"/>
      <c r="F21" s="42"/>
      <c r="G21" s="42"/>
      <c r="H21" s="42"/>
      <c r="I21" s="42"/>
      <c r="J21" s="42"/>
      <c r="K21" s="42"/>
      <c r="L21" s="42"/>
      <c r="M21" s="39"/>
      <c r="N21" s="39"/>
      <c r="O21" s="39"/>
      <c r="P21" s="39"/>
      <c r="Q21" s="39"/>
      <c r="R21" s="39"/>
      <c r="S21" s="39"/>
      <c r="T21" s="39"/>
      <c r="U21" s="39"/>
    </row>
    <row r="22" spans="1:21" x14ac:dyDescent="0.25">
      <c r="A22" s="64" t="s">
        <v>24</v>
      </c>
      <c r="B22" s="65"/>
      <c r="C22" s="66"/>
      <c r="D22" s="7" t="s">
        <v>18</v>
      </c>
      <c r="E22" s="8">
        <f>E24</f>
        <v>74623435.019999996</v>
      </c>
      <c r="F22" s="8">
        <f>F24</f>
        <v>10151679</v>
      </c>
      <c r="G22" s="9">
        <f t="shared" ref="G22:L22" si="1">G24</f>
        <v>11334245.189999999</v>
      </c>
      <c r="H22" s="9">
        <f t="shared" si="1"/>
        <v>10521758</v>
      </c>
      <c r="I22" s="9">
        <f t="shared" si="1"/>
        <v>10960901.5</v>
      </c>
      <c r="J22" s="8">
        <f t="shared" si="1"/>
        <v>10906256.51</v>
      </c>
      <c r="K22" s="8">
        <f t="shared" si="1"/>
        <v>10374297.41</v>
      </c>
      <c r="L22" s="8">
        <f t="shared" si="1"/>
        <v>10374297.41</v>
      </c>
      <c r="M22" s="73" t="s">
        <v>25</v>
      </c>
      <c r="N22" s="74"/>
      <c r="O22" s="74"/>
      <c r="P22" s="74"/>
      <c r="Q22" s="74"/>
      <c r="R22" s="74"/>
      <c r="S22" s="74"/>
      <c r="T22" s="74"/>
      <c r="U22" s="75"/>
    </row>
    <row r="23" spans="1:21" s="13" customFormat="1" x14ac:dyDescent="0.25">
      <c r="A23" s="67"/>
      <c r="B23" s="68"/>
      <c r="C23" s="69"/>
      <c r="D23" s="10" t="s">
        <v>21</v>
      </c>
      <c r="E23" s="11"/>
      <c r="F23" s="11"/>
      <c r="G23" s="12"/>
      <c r="H23" s="12"/>
      <c r="I23" s="12"/>
      <c r="J23" s="11"/>
      <c r="K23" s="11"/>
      <c r="L23" s="11"/>
      <c r="M23" s="76"/>
      <c r="N23" s="77"/>
      <c r="O23" s="77"/>
      <c r="P23" s="77"/>
      <c r="Q23" s="77"/>
      <c r="R23" s="77"/>
      <c r="S23" s="77"/>
      <c r="T23" s="77"/>
      <c r="U23" s="78"/>
    </row>
    <row r="24" spans="1:21" x14ac:dyDescent="0.25">
      <c r="A24" s="70"/>
      <c r="B24" s="71"/>
      <c r="C24" s="72"/>
      <c r="D24" s="14" t="s">
        <v>22</v>
      </c>
      <c r="E24" s="15">
        <f>E16</f>
        <v>74623435.019999996</v>
      </c>
      <c r="F24" s="15">
        <f>F16</f>
        <v>10151679</v>
      </c>
      <c r="G24" s="15">
        <f t="shared" ref="G24:L24" si="2">G16</f>
        <v>11334245.189999999</v>
      </c>
      <c r="H24" s="15">
        <f t="shared" si="2"/>
        <v>10521758</v>
      </c>
      <c r="I24" s="15">
        <f>I16</f>
        <v>10960901.5</v>
      </c>
      <c r="J24" s="15">
        <f t="shared" si="2"/>
        <v>10906256.51</v>
      </c>
      <c r="K24" s="15">
        <f t="shared" si="2"/>
        <v>10374297.41</v>
      </c>
      <c r="L24" s="15">
        <f t="shared" si="2"/>
        <v>10374297.41</v>
      </c>
      <c r="M24" s="76"/>
      <c r="N24" s="77"/>
      <c r="O24" s="77"/>
      <c r="P24" s="77"/>
      <c r="Q24" s="77"/>
      <c r="R24" s="77"/>
      <c r="S24" s="77"/>
      <c r="T24" s="77"/>
      <c r="U24" s="78"/>
    </row>
    <row r="25" spans="1:21" x14ac:dyDescent="0.25">
      <c r="A25" s="64" t="s">
        <v>26</v>
      </c>
      <c r="B25" s="65"/>
      <c r="C25" s="66"/>
      <c r="D25" s="7" t="s">
        <v>18</v>
      </c>
      <c r="E25" s="8">
        <f>E27</f>
        <v>74623435.019999996</v>
      </c>
      <c r="F25" s="8">
        <f t="shared" ref="F25:L25" si="3">F27</f>
        <v>10151679</v>
      </c>
      <c r="G25" s="8">
        <f t="shared" si="3"/>
        <v>11334245.189999999</v>
      </c>
      <c r="H25" s="8">
        <f t="shared" si="3"/>
        <v>10521758</v>
      </c>
      <c r="I25" s="8">
        <f t="shared" si="3"/>
        <v>10960901.5</v>
      </c>
      <c r="J25" s="8">
        <f t="shared" si="3"/>
        <v>10906256.51</v>
      </c>
      <c r="K25" s="8">
        <f t="shared" si="3"/>
        <v>10374297.41</v>
      </c>
      <c r="L25" s="8">
        <f t="shared" si="3"/>
        <v>10374297.41</v>
      </c>
      <c r="M25" s="76"/>
      <c r="N25" s="77"/>
      <c r="O25" s="77"/>
      <c r="P25" s="77"/>
      <c r="Q25" s="77"/>
      <c r="R25" s="77"/>
      <c r="S25" s="77"/>
      <c r="T25" s="77"/>
      <c r="U25" s="78"/>
    </row>
    <row r="26" spans="1:21" s="13" customFormat="1" x14ac:dyDescent="0.25">
      <c r="A26" s="67"/>
      <c r="B26" s="68"/>
      <c r="C26" s="69"/>
      <c r="D26" s="10" t="s">
        <v>21</v>
      </c>
      <c r="E26" s="11"/>
      <c r="F26" s="11"/>
      <c r="G26" s="11"/>
      <c r="H26" s="11"/>
      <c r="I26" s="11"/>
      <c r="J26" s="11"/>
      <c r="K26" s="11"/>
      <c r="L26" s="11"/>
      <c r="M26" s="76"/>
      <c r="N26" s="77"/>
      <c r="O26" s="77"/>
      <c r="P26" s="77"/>
      <c r="Q26" s="77"/>
      <c r="R26" s="77"/>
      <c r="S26" s="77"/>
      <c r="T26" s="77"/>
      <c r="U26" s="78"/>
    </row>
    <row r="27" spans="1:21" x14ac:dyDescent="0.25">
      <c r="A27" s="70"/>
      <c r="B27" s="71"/>
      <c r="C27" s="72"/>
      <c r="D27" s="14" t="s">
        <v>22</v>
      </c>
      <c r="E27" s="15">
        <f>E24</f>
        <v>74623435.019999996</v>
      </c>
      <c r="F27" s="15">
        <f>F24</f>
        <v>10151679</v>
      </c>
      <c r="G27" s="15">
        <f t="shared" ref="G27:L27" si="4">G24</f>
        <v>11334245.189999999</v>
      </c>
      <c r="H27" s="15">
        <f t="shared" si="4"/>
        <v>10521758</v>
      </c>
      <c r="I27" s="15">
        <f t="shared" si="4"/>
        <v>10960901.5</v>
      </c>
      <c r="J27" s="15">
        <f t="shared" si="4"/>
        <v>10906256.51</v>
      </c>
      <c r="K27" s="15">
        <f t="shared" si="4"/>
        <v>10374297.41</v>
      </c>
      <c r="L27" s="15">
        <f t="shared" si="4"/>
        <v>10374297.41</v>
      </c>
      <c r="M27" s="79"/>
      <c r="N27" s="80"/>
      <c r="O27" s="80"/>
      <c r="P27" s="80"/>
      <c r="Q27" s="80"/>
      <c r="R27" s="80"/>
      <c r="S27" s="80"/>
      <c r="T27" s="80"/>
      <c r="U27" s="81"/>
    </row>
    <row r="29" spans="1:21" x14ac:dyDescent="0.25">
      <c r="G29" s="16"/>
    </row>
    <row r="30" spans="1:21" x14ac:dyDescent="0.25">
      <c r="E30" s="17"/>
      <c r="G30" s="16"/>
    </row>
    <row r="32" spans="1:21" x14ac:dyDescent="0.25">
      <c r="G32" s="18"/>
    </row>
    <row r="33" spans="7:7" x14ac:dyDescent="0.25">
      <c r="G33" s="18"/>
    </row>
  </sheetData>
  <mergeCells count="48">
    <mergeCell ref="A22:C24"/>
    <mergeCell ref="M22:U27"/>
    <mergeCell ref="A25:C27"/>
    <mergeCell ref="T16:T18"/>
    <mergeCell ref="U16:U18"/>
    <mergeCell ref="M19:M21"/>
    <mergeCell ref="N19:N21"/>
    <mergeCell ref="O19:O21"/>
    <mergeCell ref="P19:P21"/>
    <mergeCell ref="Q19:Q21"/>
    <mergeCell ref="R19:R21"/>
    <mergeCell ref="S19:S21"/>
    <mergeCell ref="T19:T21"/>
    <mergeCell ref="N16:N18"/>
    <mergeCell ref="O16:O18"/>
    <mergeCell ref="J16:J21"/>
    <mergeCell ref="K16:K21"/>
    <mergeCell ref="L16:L21"/>
    <mergeCell ref="M16:M18"/>
    <mergeCell ref="U19:U21"/>
    <mergeCell ref="A13:U13"/>
    <mergeCell ref="A14:U14"/>
    <mergeCell ref="B15:U15"/>
    <mergeCell ref="A16:A21"/>
    <mergeCell ref="B16:B21"/>
    <mergeCell ref="C16:C21"/>
    <mergeCell ref="D16:D21"/>
    <mergeCell ref="E16:E21"/>
    <mergeCell ref="F16:F21"/>
    <mergeCell ref="G16:G21"/>
    <mergeCell ref="P16:P18"/>
    <mergeCell ref="Q16:Q18"/>
    <mergeCell ref="R16:R18"/>
    <mergeCell ref="S16:S18"/>
    <mergeCell ref="H16:H21"/>
    <mergeCell ref="I16:I21"/>
    <mergeCell ref="M1:U1"/>
    <mergeCell ref="M2:U2"/>
    <mergeCell ref="M3:U3"/>
    <mergeCell ref="A6:U6"/>
    <mergeCell ref="A9:A11"/>
    <mergeCell ref="B9:B11"/>
    <mergeCell ref="C9:C11"/>
    <mergeCell ref="D9:D11"/>
    <mergeCell ref="E9:L9"/>
    <mergeCell ref="M9:T10"/>
    <mergeCell ref="U9:U11"/>
    <mergeCell ref="E10:L10"/>
  </mergeCells>
  <pageMargins left="0.15748031496062992" right="0.15748031496062992" top="0.31496062992125984" bottom="0.35433070866141736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:I3"/>
    </sheetView>
  </sheetViews>
  <sheetFormatPr defaultRowHeight="12.75" x14ac:dyDescent="0.2"/>
  <cols>
    <col min="1" max="1" width="38.42578125" customWidth="1"/>
    <col min="2" max="2" width="15.5703125" bestFit="1" customWidth="1"/>
    <col min="3" max="5" width="12.28515625" bestFit="1" customWidth="1"/>
    <col min="6" max="6" width="14.42578125" customWidth="1"/>
    <col min="7" max="8" width="12.28515625" bestFit="1" customWidth="1"/>
    <col min="9" max="9" width="14.42578125" customWidth="1"/>
  </cols>
  <sheetData>
    <row r="1" spans="1:10" ht="15.75" x14ac:dyDescent="0.25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43" t="s">
        <v>62</v>
      </c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43" t="s">
        <v>73</v>
      </c>
      <c r="B3" s="43"/>
      <c r="C3" s="43"/>
      <c r="D3" s="43"/>
      <c r="E3" s="43"/>
      <c r="F3" s="43"/>
      <c r="G3" s="43"/>
      <c r="H3" s="43"/>
      <c r="I3" s="43"/>
    </row>
    <row r="5" spans="1:10" ht="15.75" x14ac:dyDescent="0.25">
      <c r="F5" s="1"/>
      <c r="H5" s="43" t="s">
        <v>65</v>
      </c>
      <c r="I5" s="43"/>
    </row>
    <row r="6" spans="1:10" ht="54.75" customHeight="1" x14ac:dyDescent="0.25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20"/>
    </row>
    <row r="7" spans="1:10" ht="15.75" x14ac:dyDescent="0.25">
      <c r="F7" s="1"/>
    </row>
    <row r="9" spans="1:10" ht="15.75" customHeight="1" x14ac:dyDescent="0.2">
      <c r="A9" s="46" t="s">
        <v>28</v>
      </c>
      <c r="B9" s="46" t="s">
        <v>29</v>
      </c>
      <c r="C9" s="46" t="s">
        <v>30</v>
      </c>
      <c r="D9" s="46"/>
      <c r="E9" s="46"/>
      <c r="F9" s="46"/>
      <c r="G9" s="46"/>
      <c r="H9" s="46"/>
      <c r="I9" s="46"/>
    </row>
    <row r="10" spans="1:10" ht="15.75" x14ac:dyDescent="0.2">
      <c r="A10" s="46"/>
      <c r="B10" s="46"/>
      <c r="C10" s="3">
        <v>2014</v>
      </c>
      <c r="D10" s="3">
        <v>2015</v>
      </c>
      <c r="E10" s="3">
        <v>2016</v>
      </c>
      <c r="F10" s="3">
        <v>2017</v>
      </c>
      <c r="G10" s="3">
        <v>2018</v>
      </c>
      <c r="H10" s="3">
        <v>2019</v>
      </c>
      <c r="I10" s="3">
        <v>2020</v>
      </c>
    </row>
    <row r="11" spans="1:10" ht="15" x14ac:dyDescent="0.2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  <c r="I11" s="22">
        <v>9</v>
      </c>
    </row>
    <row r="12" spans="1:10" ht="15.75" x14ac:dyDescent="0.2">
      <c r="A12" s="23" t="s">
        <v>31</v>
      </c>
      <c r="B12" s="24">
        <f t="shared" ref="B12:I12" si="0">B16</f>
        <v>74623435.019999996</v>
      </c>
      <c r="C12" s="24">
        <f t="shared" si="0"/>
        <v>10151679</v>
      </c>
      <c r="D12" s="24">
        <f t="shared" si="0"/>
        <v>11334245.189999999</v>
      </c>
      <c r="E12" s="24">
        <f t="shared" si="0"/>
        <v>10521758</v>
      </c>
      <c r="F12" s="24">
        <f t="shared" si="0"/>
        <v>10960901.5</v>
      </c>
      <c r="G12" s="24">
        <f t="shared" si="0"/>
        <v>10906256.51</v>
      </c>
      <c r="H12" s="24">
        <f t="shared" si="0"/>
        <v>10374297.41</v>
      </c>
      <c r="I12" s="24">
        <f t="shared" si="0"/>
        <v>10374297.41</v>
      </c>
    </row>
    <row r="13" spans="1:10" ht="15.75" x14ac:dyDescent="0.2">
      <c r="A13" s="25" t="s">
        <v>32</v>
      </c>
      <c r="B13" s="26"/>
      <c r="C13" s="26"/>
      <c r="D13" s="26"/>
      <c r="E13" s="26"/>
      <c r="F13" s="26"/>
      <c r="G13" s="26"/>
      <c r="H13" s="27"/>
      <c r="I13" s="27"/>
    </row>
    <row r="14" spans="1:10" ht="27" customHeight="1" x14ac:dyDescent="0.2">
      <c r="A14" s="25" t="s">
        <v>33</v>
      </c>
      <c r="B14" s="26">
        <f t="shared" ref="B14:I14" si="1">B16</f>
        <v>74623435.019999996</v>
      </c>
      <c r="C14" s="26">
        <f t="shared" si="1"/>
        <v>10151679</v>
      </c>
      <c r="D14" s="26">
        <f t="shared" si="1"/>
        <v>11334245.189999999</v>
      </c>
      <c r="E14" s="26">
        <f t="shared" si="1"/>
        <v>10521758</v>
      </c>
      <c r="F14" s="26">
        <f t="shared" si="1"/>
        <v>10960901.5</v>
      </c>
      <c r="G14" s="26">
        <f t="shared" si="1"/>
        <v>10906256.51</v>
      </c>
      <c r="H14" s="26">
        <f t="shared" si="1"/>
        <v>10374297.41</v>
      </c>
      <c r="I14" s="26">
        <f t="shared" si="1"/>
        <v>10374297.41</v>
      </c>
    </row>
    <row r="15" spans="1:10" ht="31.5" x14ac:dyDescent="0.2">
      <c r="A15" s="25" t="s">
        <v>34</v>
      </c>
      <c r="B15" s="26"/>
      <c r="C15" s="26"/>
      <c r="D15" s="26"/>
      <c r="E15" s="26"/>
      <c r="F15" s="26"/>
      <c r="G15" s="26"/>
      <c r="H15" s="27"/>
      <c r="I15" s="27"/>
    </row>
    <row r="16" spans="1:10" s="28" customFormat="1" ht="47.25" x14ac:dyDescent="0.2">
      <c r="A16" s="25" t="s">
        <v>35</v>
      </c>
      <c r="B16" s="26">
        <f t="shared" ref="B16:I16" si="2">B18</f>
        <v>74623435.019999996</v>
      </c>
      <c r="C16" s="26">
        <f t="shared" si="2"/>
        <v>10151679</v>
      </c>
      <c r="D16" s="26">
        <f t="shared" si="2"/>
        <v>11334245.189999999</v>
      </c>
      <c r="E16" s="26">
        <f t="shared" si="2"/>
        <v>10521758</v>
      </c>
      <c r="F16" s="26">
        <f t="shared" si="2"/>
        <v>10960901.5</v>
      </c>
      <c r="G16" s="26">
        <f t="shared" si="2"/>
        <v>10906256.51</v>
      </c>
      <c r="H16" s="26">
        <f t="shared" si="2"/>
        <v>10374297.41</v>
      </c>
      <c r="I16" s="26">
        <f t="shared" si="2"/>
        <v>10374297.41</v>
      </c>
    </row>
    <row r="17" spans="1:9" ht="15.75" x14ac:dyDescent="0.2">
      <c r="A17" s="25" t="s">
        <v>32</v>
      </c>
      <c r="B17" s="26"/>
      <c r="C17" s="26"/>
      <c r="D17" s="26"/>
      <c r="E17" s="26"/>
      <c r="F17" s="26"/>
      <c r="G17" s="26"/>
      <c r="H17" s="27"/>
      <c r="I17" s="27"/>
    </row>
    <row r="18" spans="1:9" ht="27" customHeight="1" x14ac:dyDescent="0.2">
      <c r="A18" s="25" t="s">
        <v>33</v>
      </c>
      <c r="B18" s="29">
        <f>SUM(C18:I18)</f>
        <v>74623435.019999996</v>
      </c>
      <c r="C18" s="29">
        <f>'[1]4(1)'!F24</f>
        <v>10151679</v>
      </c>
      <c r="D18" s="29">
        <f>'[1]4(1)'!G24</f>
        <v>11334245.189999999</v>
      </c>
      <c r="E18" s="29">
        <f>'[1]4(1)'!H24</f>
        <v>10521758</v>
      </c>
      <c r="F18" s="29">
        <f>'[1]4(1)'!I24</f>
        <v>10960901.5</v>
      </c>
      <c r="G18" s="29">
        <f>'[1]4(1)'!J24</f>
        <v>10906256.51</v>
      </c>
      <c r="H18" s="29">
        <f>'[1]4(1)'!K24</f>
        <v>10374297.41</v>
      </c>
      <c r="I18" s="29">
        <f>'[1]4(1)'!L24</f>
        <v>10374297.41</v>
      </c>
    </row>
    <row r="19" spans="1:9" ht="31.5" x14ac:dyDescent="0.2">
      <c r="A19" s="25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2" spans="1:9" x14ac:dyDescent="0.2">
      <c r="B22" s="30"/>
    </row>
  </sheetData>
  <mergeCells count="8">
    <mergeCell ref="A9:A10"/>
    <mergeCell ref="B9:B10"/>
    <mergeCell ref="C9:I9"/>
    <mergeCell ref="A1:I1"/>
    <mergeCell ref="A2:I2"/>
    <mergeCell ref="A3:I3"/>
    <mergeCell ref="H5:I5"/>
    <mergeCell ref="A6:I6"/>
  </mergeCells>
  <pageMargins left="0.37" right="0.45" top="0.61" bottom="1" header="0.5" footer="0.5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G1" workbookViewId="0">
      <selection activeCell="M7" sqref="M7"/>
    </sheetView>
  </sheetViews>
  <sheetFormatPr defaultRowHeight="15.75" x14ac:dyDescent="0.25"/>
  <cols>
    <col min="1" max="1" width="9.140625" style="1"/>
    <col min="2" max="2" width="30.5703125" style="1" customWidth="1"/>
    <col min="3" max="3" width="10.85546875" style="1" customWidth="1"/>
    <col min="4" max="4" width="9.5703125" style="1" customWidth="1"/>
    <col min="5" max="5" width="15.42578125" style="1" bestFit="1" customWidth="1"/>
    <col min="6" max="6" width="11.85546875" style="1" customWidth="1"/>
    <col min="7" max="7" width="13.140625" style="1" bestFit="1" customWidth="1"/>
    <col min="8" max="8" width="12.28515625" style="1" customWidth="1"/>
    <col min="9" max="9" width="13.140625" style="1" customWidth="1"/>
    <col min="10" max="10" width="12" style="1" customWidth="1"/>
    <col min="11" max="11" width="12.7109375" style="1" customWidth="1"/>
    <col min="12" max="12" width="14.140625" style="1" customWidth="1"/>
    <col min="13" max="13" width="25.85546875" style="1" customWidth="1"/>
    <col min="14" max="20" width="5.5703125" style="1" bestFit="1" customWidth="1"/>
    <col min="21" max="21" width="18.140625" style="1" customWidth="1"/>
    <col min="22" max="16384" width="9.140625" style="1"/>
  </cols>
  <sheetData>
    <row r="1" spans="1:21" x14ac:dyDescent="0.25">
      <c r="M1" s="43" t="s">
        <v>66</v>
      </c>
      <c r="N1" s="43"/>
      <c r="O1" s="43"/>
      <c r="P1" s="43"/>
      <c r="Q1" s="43"/>
      <c r="R1" s="43"/>
      <c r="S1" s="43"/>
      <c r="T1" s="43"/>
      <c r="U1" s="43"/>
    </row>
    <row r="2" spans="1:21" x14ac:dyDescent="0.25">
      <c r="M2" s="43" t="s">
        <v>62</v>
      </c>
      <c r="N2" s="43"/>
      <c r="O2" s="43"/>
      <c r="P2" s="43"/>
      <c r="Q2" s="43"/>
      <c r="R2" s="43"/>
      <c r="S2" s="43"/>
      <c r="T2" s="43"/>
      <c r="U2" s="43"/>
    </row>
    <row r="3" spans="1:21" x14ac:dyDescent="0.25">
      <c r="M3" s="43" t="s">
        <v>73</v>
      </c>
      <c r="N3" s="43"/>
      <c r="O3" s="43"/>
      <c r="P3" s="43"/>
      <c r="Q3" s="43"/>
      <c r="R3" s="43"/>
      <c r="S3" s="43"/>
      <c r="T3" s="43"/>
      <c r="U3" s="43"/>
    </row>
    <row r="5" spans="1:21" x14ac:dyDescent="0.25">
      <c r="U5" s="19" t="s">
        <v>67</v>
      </c>
    </row>
    <row r="6" spans="1:21" x14ac:dyDescent="0.25">
      <c r="A6" s="44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9" spans="1:21" ht="35.25" customHeight="1" x14ac:dyDescent="0.25">
      <c r="A9" s="46" t="s">
        <v>1</v>
      </c>
      <c r="B9" s="46" t="s">
        <v>2</v>
      </c>
      <c r="C9" s="46" t="s">
        <v>3</v>
      </c>
      <c r="D9" s="46" t="s">
        <v>4</v>
      </c>
      <c r="E9" s="47" t="s">
        <v>38</v>
      </c>
      <c r="F9" s="48"/>
      <c r="G9" s="48"/>
      <c r="H9" s="48"/>
      <c r="I9" s="48"/>
      <c r="J9" s="48"/>
      <c r="K9" s="48"/>
      <c r="L9" s="49"/>
      <c r="M9" s="50" t="s">
        <v>6</v>
      </c>
      <c r="N9" s="51"/>
      <c r="O9" s="51"/>
      <c r="P9" s="51"/>
      <c r="Q9" s="51"/>
      <c r="R9" s="51"/>
      <c r="S9" s="51"/>
      <c r="T9" s="52"/>
      <c r="U9" s="46" t="s">
        <v>7</v>
      </c>
    </row>
    <row r="10" spans="1:21" x14ac:dyDescent="0.25">
      <c r="A10" s="46"/>
      <c r="B10" s="46"/>
      <c r="C10" s="46"/>
      <c r="D10" s="46"/>
      <c r="E10" s="47" t="s">
        <v>8</v>
      </c>
      <c r="F10" s="48"/>
      <c r="G10" s="48"/>
      <c r="H10" s="48"/>
      <c r="I10" s="48"/>
      <c r="J10" s="48"/>
      <c r="K10" s="48"/>
      <c r="L10" s="49"/>
      <c r="M10" s="53"/>
      <c r="N10" s="54"/>
      <c r="O10" s="54"/>
      <c r="P10" s="54"/>
      <c r="Q10" s="54"/>
      <c r="R10" s="54"/>
      <c r="S10" s="54"/>
      <c r="T10" s="55"/>
      <c r="U10" s="46"/>
    </row>
    <row r="11" spans="1:21" ht="60.75" customHeight="1" x14ac:dyDescent="0.25">
      <c r="A11" s="46"/>
      <c r="B11" s="46"/>
      <c r="C11" s="46"/>
      <c r="D11" s="46"/>
      <c r="E11" s="3" t="s">
        <v>9</v>
      </c>
      <c r="F11" s="3">
        <v>2014</v>
      </c>
      <c r="G11" s="3">
        <v>2015</v>
      </c>
      <c r="H11" s="3">
        <v>2016</v>
      </c>
      <c r="I11" s="3">
        <v>2017</v>
      </c>
      <c r="J11" s="3">
        <v>2018</v>
      </c>
      <c r="K11" s="3">
        <v>2019</v>
      </c>
      <c r="L11" s="3">
        <v>2020</v>
      </c>
      <c r="M11" s="3" t="s">
        <v>10</v>
      </c>
      <c r="N11" s="3">
        <v>2014</v>
      </c>
      <c r="O11" s="3">
        <v>2015</v>
      </c>
      <c r="P11" s="3">
        <v>2016</v>
      </c>
      <c r="Q11" s="3">
        <v>2017</v>
      </c>
      <c r="R11" s="3">
        <v>2018</v>
      </c>
      <c r="S11" s="3">
        <v>2019</v>
      </c>
      <c r="T11" s="3">
        <v>2020</v>
      </c>
      <c r="U11" s="46"/>
    </row>
    <row r="12" spans="1:2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f>L12+1</f>
        <v>13</v>
      </c>
      <c r="N12" s="5">
        <f t="shared" ref="N12:U12" si="0">M12+1</f>
        <v>14</v>
      </c>
      <c r="O12" s="5">
        <f t="shared" si="0"/>
        <v>15</v>
      </c>
      <c r="P12" s="5">
        <f t="shared" si="0"/>
        <v>16</v>
      </c>
      <c r="Q12" s="5">
        <f t="shared" si="0"/>
        <v>17</v>
      </c>
      <c r="R12" s="5">
        <f t="shared" si="0"/>
        <v>18</v>
      </c>
      <c r="S12" s="5">
        <f t="shared" si="0"/>
        <v>19</v>
      </c>
      <c r="T12" s="5">
        <f t="shared" si="0"/>
        <v>20</v>
      </c>
      <c r="U12" s="5">
        <f t="shared" si="0"/>
        <v>21</v>
      </c>
    </row>
    <row r="13" spans="1:21" x14ac:dyDescent="0.25">
      <c r="A13" s="25"/>
      <c r="B13" s="59" t="s">
        <v>39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x14ac:dyDescent="0.25">
      <c r="A14" s="3" t="s">
        <v>13</v>
      </c>
      <c r="B14" s="59" t="s">
        <v>40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51.75" customHeight="1" x14ac:dyDescent="0.25">
      <c r="A15" s="85" t="s">
        <v>15</v>
      </c>
      <c r="B15" s="87" t="s">
        <v>41</v>
      </c>
      <c r="C15" s="50" t="s">
        <v>17</v>
      </c>
      <c r="D15" s="7" t="s">
        <v>18</v>
      </c>
      <c r="E15" s="31">
        <f>SUM(F15:L15)</f>
        <v>0</v>
      </c>
      <c r="F15" s="31">
        <f t="shared" ref="F15:L15" si="1">F17</f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7" t="s">
        <v>42</v>
      </c>
      <c r="N15" s="90">
        <v>1</v>
      </c>
      <c r="O15" s="90">
        <v>1</v>
      </c>
      <c r="P15" s="90">
        <v>1</v>
      </c>
      <c r="Q15" s="90">
        <v>1</v>
      </c>
      <c r="R15" s="90">
        <v>1</v>
      </c>
      <c r="S15" s="90">
        <v>1</v>
      </c>
      <c r="T15" s="90">
        <v>1</v>
      </c>
      <c r="U15" s="90" t="s">
        <v>20</v>
      </c>
    </row>
    <row r="16" spans="1:21" ht="17.25" customHeight="1" x14ac:dyDescent="0.25">
      <c r="A16" s="86"/>
      <c r="B16" s="88"/>
      <c r="C16" s="89"/>
      <c r="D16" s="32" t="s">
        <v>21</v>
      </c>
      <c r="E16" s="33"/>
      <c r="F16" s="33"/>
      <c r="G16" s="33"/>
      <c r="H16" s="33"/>
      <c r="I16" s="33"/>
      <c r="J16" s="33"/>
      <c r="K16" s="33"/>
      <c r="L16" s="33"/>
      <c r="M16" s="38"/>
      <c r="N16" s="91"/>
      <c r="O16" s="91"/>
      <c r="P16" s="91"/>
      <c r="Q16" s="91"/>
      <c r="R16" s="91"/>
      <c r="S16" s="91"/>
      <c r="T16" s="91"/>
      <c r="U16" s="91"/>
    </row>
    <row r="17" spans="1:21" x14ac:dyDescent="0.25">
      <c r="A17" s="86"/>
      <c r="B17" s="88"/>
      <c r="C17" s="53"/>
      <c r="D17" s="14" t="s">
        <v>22</v>
      </c>
      <c r="E17" s="34">
        <f>SUM(F17:L17)</f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8"/>
      <c r="N17" s="91"/>
      <c r="O17" s="91"/>
      <c r="P17" s="91"/>
      <c r="Q17" s="91"/>
      <c r="R17" s="91"/>
      <c r="S17" s="91"/>
      <c r="T17" s="91"/>
      <c r="U17" s="91"/>
    </row>
    <row r="18" spans="1:21" ht="15.75" customHeight="1" x14ac:dyDescent="0.25">
      <c r="A18" s="64" t="s">
        <v>24</v>
      </c>
      <c r="B18" s="65"/>
      <c r="C18" s="66"/>
      <c r="D18" s="7" t="s">
        <v>18</v>
      </c>
      <c r="E18" s="31">
        <f>SUM(F18:L18)</f>
        <v>0</v>
      </c>
      <c r="F18" s="31">
        <f t="shared" ref="F18:L18" si="2">F20</f>
        <v>0</v>
      </c>
      <c r="G18" s="31">
        <f t="shared" si="2"/>
        <v>0</v>
      </c>
      <c r="H18" s="31">
        <f t="shared" si="2"/>
        <v>0</v>
      </c>
      <c r="I18" s="31">
        <f t="shared" si="2"/>
        <v>0</v>
      </c>
      <c r="J18" s="31">
        <f>J20</f>
        <v>0</v>
      </c>
      <c r="K18" s="31">
        <f t="shared" si="2"/>
        <v>0</v>
      </c>
      <c r="L18" s="31">
        <f t="shared" si="2"/>
        <v>0</v>
      </c>
      <c r="M18" s="38"/>
      <c r="N18" s="91"/>
      <c r="O18" s="91"/>
      <c r="P18" s="91"/>
      <c r="Q18" s="91"/>
      <c r="R18" s="91"/>
      <c r="S18" s="91"/>
      <c r="T18" s="91"/>
      <c r="U18" s="91"/>
    </row>
    <row r="19" spans="1:21" x14ac:dyDescent="0.25">
      <c r="A19" s="67"/>
      <c r="B19" s="68"/>
      <c r="C19" s="69"/>
      <c r="D19" s="32" t="s">
        <v>21</v>
      </c>
      <c r="E19" s="33"/>
      <c r="F19" s="33"/>
      <c r="G19" s="33"/>
      <c r="H19" s="33"/>
      <c r="I19" s="33"/>
      <c r="J19" s="33"/>
      <c r="K19" s="33"/>
      <c r="L19" s="33"/>
      <c r="M19" s="38"/>
      <c r="N19" s="91"/>
      <c r="O19" s="91"/>
      <c r="P19" s="91"/>
      <c r="Q19" s="91"/>
      <c r="R19" s="91"/>
      <c r="S19" s="91"/>
      <c r="T19" s="91"/>
      <c r="U19" s="91"/>
    </row>
    <row r="20" spans="1:21" x14ac:dyDescent="0.25">
      <c r="A20" s="70"/>
      <c r="B20" s="71"/>
      <c r="C20" s="72"/>
      <c r="D20" s="14" t="s">
        <v>22</v>
      </c>
      <c r="E20" s="34">
        <f>SUM(F20:L20)</f>
        <v>0</v>
      </c>
      <c r="F20" s="34">
        <f t="shared" ref="F20:L20" si="3">F17</f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9"/>
      <c r="N20" s="92"/>
      <c r="O20" s="92"/>
      <c r="P20" s="92"/>
      <c r="Q20" s="92"/>
      <c r="R20" s="92"/>
      <c r="S20" s="92"/>
      <c r="T20" s="92"/>
      <c r="U20" s="92"/>
    </row>
    <row r="21" spans="1:21" ht="15.75" customHeight="1" x14ac:dyDescent="0.25">
      <c r="A21" s="3" t="s">
        <v>43</v>
      </c>
      <c r="B21" s="82" t="s">
        <v>44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</row>
    <row r="22" spans="1:21" ht="24" customHeight="1" x14ac:dyDescent="0.25">
      <c r="A22" s="85" t="s">
        <v>45</v>
      </c>
      <c r="B22" s="87" t="s">
        <v>46</v>
      </c>
      <c r="C22" s="50" t="s">
        <v>17</v>
      </c>
      <c r="D22" s="7" t="s">
        <v>18</v>
      </c>
      <c r="E22" s="31">
        <f>SUM(F22:L22)</f>
        <v>74362999.599999994</v>
      </c>
      <c r="F22" s="31">
        <f t="shared" ref="F22:L22" si="4">F24</f>
        <v>2181603.0699999998</v>
      </c>
      <c r="G22" s="31">
        <f t="shared" si="4"/>
        <v>11154136.289999999</v>
      </c>
      <c r="H22" s="31">
        <f t="shared" si="4"/>
        <v>11037999.970000001</v>
      </c>
      <c r="I22" s="31">
        <f t="shared" si="4"/>
        <v>11526106.810000001</v>
      </c>
      <c r="J22" s="31">
        <f t="shared" si="4"/>
        <v>10780290.039999999</v>
      </c>
      <c r="K22" s="31">
        <f t="shared" si="4"/>
        <v>13629613.42</v>
      </c>
      <c r="L22" s="31">
        <f t="shared" si="4"/>
        <v>14053250</v>
      </c>
      <c r="M22" s="37" t="s">
        <v>47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 t="s">
        <v>20</v>
      </c>
    </row>
    <row r="23" spans="1:21" ht="21.75" customHeight="1" x14ac:dyDescent="0.25">
      <c r="A23" s="86"/>
      <c r="B23" s="88"/>
      <c r="C23" s="89"/>
      <c r="D23" s="32" t="s">
        <v>21</v>
      </c>
      <c r="E23" s="33"/>
      <c r="F23" s="33"/>
      <c r="G23" s="33"/>
      <c r="H23" s="33"/>
      <c r="I23" s="33"/>
      <c r="J23" s="33"/>
      <c r="K23" s="33"/>
      <c r="L23" s="33"/>
      <c r="M23" s="38"/>
      <c r="N23" s="91"/>
      <c r="O23" s="91"/>
      <c r="P23" s="91"/>
      <c r="Q23" s="91"/>
      <c r="R23" s="91"/>
      <c r="S23" s="91"/>
      <c r="T23" s="91"/>
      <c r="U23" s="91"/>
    </row>
    <row r="24" spans="1:21" ht="18.75" customHeight="1" x14ac:dyDescent="0.25">
      <c r="A24" s="86"/>
      <c r="B24" s="88"/>
      <c r="C24" s="53"/>
      <c r="D24" s="14" t="s">
        <v>22</v>
      </c>
      <c r="E24" s="34">
        <f>SUM(F24:L24)</f>
        <v>74362999.599999994</v>
      </c>
      <c r="F24" s="34">
        <v>2181603.0699999998</v>
      </c>
      <c r="G24" s="35">
        <v>11154136.289999999</v>
      </c>
      <c r="H24" s="35">
        <v>11037999.970000001</v>
      </c>
      <c r="I24" s="34">
        <v>11526106.810000001</v>
      </c>
      <c r="J24" s="34">
        <v>10780290.039999999</v>
      </c>
      <c r="K24" s="34">
        <f>13149613.42+480000</f>
        <v>13629613.42</v>
      </c>
      <c r="L24" s="34">
        <f>13633250+420000</f>
        <v>14053250</v>
      </c>
      <c r="M24" s="38"/>
      <c r="N24" s="91"/>
      <c r="O24" s="91"/>
      <c r="P24" s="91"/>
      <c r="Q24" s="91"/>
      <c r="R24" s="91"/>
      <c r="S24" s="91"/>
      <c r="T24" s="91"/>
      <c r="U24" s="91"/>
    </row>
    <row r="25" spans="1:21" ht="34.5" customHeight="1" x14ac:dyDescent="0.25">
      <c r="A25" s="64" t="s">
        <v>48</v>
      </c>
      <c r="B25" s="65"/>
      <c r="C25" s="66"/>
      <c r="D25" s="7" t="s">
        <v>18</v>
      </c>
      <c r="E25" s="31">
        <f>SUM(F25:L25)</f>
        <v>74362999.599999994</v>
      </c>
      <c r="F25" s="31">
        <f t="shared" ref="F25:L25" si="5">F27</f>
        <v>2181603.0699999998</v>
      </c>
      <c r="G25" s="31">
        <f t="shared" si="5"/>
        <v>11154136.289999999</v>
      </c>
      <c r="H25" s="31">
        <f t="shared" si="5"/>
        <v>11037999.970000001</v>
      </c>
      <c r="I25" s="31">
        <f t="shared" si="5"/>
        <v>11526106.810000001</v>
      </c>
      <c r="J25" s="31">
        <f t="shared" si="5"/>
        <v>10780290.039999999</v>
      </c>
      <c r="K25" s="31">
        <f t="shared" si="5"/>
        <v>13629613.42</v>
      </c>
      <c r="L25" s="31">
        <f t="shared" si="5"/>
        <v>14053250</v>
      </c>
      <c r="M25" s="38"/>
      <c r="N25" s="91"/>
      <c r="O25" s="91"/>
      <c r="P25" s="91"/>
      <c r="Q25" s="91"/>
      <c r="R25" s="91"/>
      <c r="S25" s="91"/>
      <c r="T25" s="91"/>
      <c r="U25" s="91"/>
    </row>
    <row r="26" spans="1:21" ht="15" customHeight="1" x14ac:dyDescent="0.25">
      <c r="A26" s="67"/>
      <c r="B26" s="68"/>
      <c r="C26" s="69"/>
      <c r="D26" s="32" t="s">
        <v>21</v>
      </c>
      <c r="E26" s="33"/>
      <c r="F26" s="33"/>
      <c r="G26" s="33"/>
      <c r="H26" s="33"/>
      <c r="I26" s="33"/>
      <c r="J26" s="33"/>
      <c r="K26" s="33"/>
      <c r="L26" s="33"/>
      <c r="M26" s="38"/>
      <c r="N26" s="91"/>
      <c r="O26" s="91"/>
      <c r="P26" s="91"/>
      <c r="Q26" s="91"/>
      <c r="R26" s="91"/>
      <c r="S26" s="91"/>
      <c r="T26" s="91"/>
      <c r="U26" s="91"/>
    </row>
    <row r="27" spans="1:21" ht="38.25" customHeight="1" x14ac:dyDescent="0.25">
      <c r="A27" s="70"/>
      <c r="B27" s="71"/>
      <c r="C27" s="72"/>
      <c r="D27" s="14" t="s">
        <v>22</v>
      </c>
      <c r="E27" s="34">
        <f>SUM(F27:L27)</f>
        <v>74362999.599999994</v>
      </c>
      <c r="F27" s="34">
        <f t="shared" ref="F27:L27" si="6">F24</f>
        <v>2181603.0699999998</v>
      </c>
      <c r="G27" s="34">
        <f t="shared" si="6"/>
        <v>11154136.289999999</v>
      </c>
      <c r="H27" s="34">
        <f t="shared" si="6"/>
        <v>11037999.970000001</v>
      </c>
      <c r="I27" s="34">
        <f t="shared" si="6"/>
        <v>11526106.810000001</v>
      </c>
      <c r="J27" s="34">
        <f t="shared" si="6"/>
        <v>10780290.039999999</v>
      </c>
      <c r="K27" s="34">
        <f t="shared" si="6"/>
        <v>13629613.42</v>
      </c>
      <c r="L27" s="34">
        <f t="shared" si="6"/>
        <v>14053250</v>
      </c>
      <c r="M27" s="39"/>
      <c r="N27" s="92"/>
      <c r="O27" s="92"/>
      <c r="P27" s="92"/>
      <c r="Q27" s="92"/>
      <c r="R27" s="92"/>
      <c r="S27" s="92"/>
      <c r="T27" s="92"/>
      <c r="U27" s="92"/>
    </row>
    <row r="28" spans="1:21" x14ac:dyDescent="0.25">
      <c r="A28" s="64" t="s">
        <v>26</v>
      </c>
      <c r="B28" s="65"/>
      <c r="C28" s="66"/>
      <c r="D28" s="7" t="s">
        <v>18</v>
      </c>
      <c r="E28" s="31">
        <f>SUM(F28:L28)</f>
        <v>74362999.599999994</v>
      </c>
      <c r="F28" s="31">
        <f t="shared" ref="F28:L28" si="7">F30</f>
        <v>2181603.0699999998</v>
      </c>
      <c r="G28" s="31">
        <f t="shared" si="7"/>
        <v>11154136.289999999</v>
      </c>
      <c r="H28" s="31">
        <f t="shared" si="7"/>
        <v>11037999.970000001</v>
      </c>
      <c r="I28" s="31">
        <f t="shared" si="7"/>
        <v>11526106.810000001</v>
      </c>
      <c r="J28" s="31">
        <f t="shared" si="7"/>
        <v>10780290.039999999</v>
      </c>
      <c r="K28" s="31">
        <f t="shared" si="7"/>
        <v>13629613.42</v>
      </c>
      <c r="L28" s="31">
        <f t="shared" si="7"/>
        <v>14053250</v>
      </c>
      <c r="M28" s="73" t="s">
        <v>25</v>
      </c>
      <c r="N28" s="74"/>
      <c r="O28" s="74"/>
      <c r="P28" s="74"/>
      <c r="Q28" s="74"/>
      <c r="R28" s="74"/>
      <c r="S28" s="74"/>
      <c r="T28" s="74"/>
      <c r="U28" s="75"/>
    </row>
    <row r="29" spans="1:21" x14ac:dyDescent="0.25">
      <c r="A29" s="67"/>
      <c r="B29" s="68"/>
      <c r="C29" s="69"/>
      <c r="D29" s="32" t="s">
        <v>21</v>
      </c>
      <c r="E29" s="33"/>
      <c r="F29" s="33"/>
      <c r="G29" s="33"/>
      <c r="H29" s="33"/>
      <c r="I29" s="33"/>
      <c r="J29" s="33"/>
      <c r="K29" s="33"/>
      <c r="L29" s="33"/>
      <c r="M29" s="76"/>
      <c r="N29" s="77"/>
      <c r="O29" s="77"/>
      <c r="P29" s="77"/>
      <c r="Q29" s="77"/>
      <c r="R29" s="77"/>
      <c r="S29" s="77"/>
      <c r="T29" s="77"/>
      <c r="U29" s="78"/>
    </row>
    <row r="30" spans="1:21" x14ac:dyDescent="0.25">
      <c r="A30" s="70"/>
      <c r="B30" s="71"/>
      <c r="C30" s="72"/>
      <c r="D30" s="14" t="s">
        <v>22</v>
      </c>
      <c r="E30" s="34">
        <f>SUM(F30:L30)</f>
        <v>74362999.599999994</v>
      </c>
      <c r="F30" s="34">
        <f t="shared" ref="F30:L30" si="8">F18+F25</f>
        <v>2181603.0699999998</v>
      </c>
      <c r="G30" s="34">
        <f t="shared" si="8"/>
        <v>11154136.289999999</v>
      </c>
      <c r="H30" s="34">
        <f t="shared" si="8"/>
        <v>11037999.970000001</v>
      </c>
      <c r="I30" s="34">
        <f t="shared" si="8"/>
        <v>11526106.810000001</v>
      </c>
      <c r="J30" s="34">
        <f t="shared" si="8"/>
        <v>10780290.039999999</v>
      </c>
      <c r="K30" s="34">
        <f t="shared" si="8"/>
        <v>13629613.42</v>
      </c>
      <c r="L30" s="34">
        <f t="shared" si="8"/>
        <v>14053250</v>
      </c>
      <c r="M30" s="79"/>
      <c r="N30" s="80"/>
      <c r="O30" s="80"/>
      <c r="P30" s="80"/>
      <c r="Q30" s="80"/>
      <c r="R30" s="80"/>
      <c r="S30" s="80"/>
      <c r="T30" s="80"/>
      <c r="U30" s="81"/>
    </row>
    <row r="32" spans="1:21" x14ac:dyDescent="0.25">
      <c r="E32" s="17"/>
    </row>
  </sheetData>
  <mergeCells count="43">
    <mergeCell ref="A28:C30"/>
    <mergeCell ref="M28:U30"/>
    <mergeCell ref="P22:P27"/>
    <mergeCell ref="Q22:Q27"/>
    <mergeCell ref="R22:R27"/>
    <mergeCell ref="S22:S27"/>
    <mergeCell ref="T22:T27"/>
    <mergeCell ref="U22:U27"/>
    <mergeCell ref="A22:A24"/>
    <mergeCell ref="B22:B24"/>
    <mergeCell ref="C22:C24"/>
    <mergeCell ref="M22:M27"/>
    <mergeCell ref="N22:N27"/>
    <mergeCell ref="O22:O27"/>
    <mergeCell ref="A25:C27"/>
    <mergeCell ref="B21:U21"/>
    <mergeCell ref="B13:U13"/>
    <mergeCell ref="B14:U14"/>
    <mergeCell ref="A15:A17"/>
    <mergeCell ref="B15:B17"/>
    <mergeCell ref="C15:C17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A18:C20"/>
    <mergeCell ref="M1:U1"/>
    <mergeCell ref="M2:U2"/>
    <mergeCell ref="M3:U3"/>
    <mergeCell ref="A6:U6"/>
    <mergeCell ref="A9:A11"/>
    <mergeCell ref="B9:B11"/>
    <mergeCell ref="C9:C11"/>
    <mergeCell ref="D9:D11"/>
    <mergeCell ref="E9:L9"/>
    <mergeCell ref="M9:T10"/>
    <mergeCell ref="U9:U11"/>
    <mergeCell ref="E10:L10"/>
  </mergeCells>
  <pageMargins left="0.15748031496062992" right="0.15748031496062992" top="0.31496062992125984" bottom="0.35433070866141736" header="0.51181102362204722" footer="0.51181102362204722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6" sqref="A6:I6"/>
    </sheetView>
  </sheetViews>
  <sheetFormatPr defaultRowHeight="12.75" x14ac:dyDescent="0.2"/>
  <cols>
    <col min="1" max="1" width="38.42578125" customWidth="1"/>
    <col min="2" max="2" width="15.5703125" bestFit="1" customWidth="1"/>
    <col min="3" max="9" width="16.28515625" customWidth="1"/>
  </cols>
  <sheetData>
    <row r="1" spans="1:10" ht="15.75" x14ac:dyDescent="0.25">
      <c r="A1" s="43" t="s">
        <v>68</v>
      </c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43" t="s">
        <v>62</v>
      </c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43" t="s">
        <v>73</v>
      </c>
      <c r="B3" s="43"/>
      <c r="C3" s="43"/>
      <c r="D3" s="43"/>
      <c r="E3" s="43"/>
      <c r="F3" s="43"/>
      <c r="G3" s="43"/>
      <c r="H3" s="43"/>
      <c r="I3" s="43"/>
    </row>
    <row r="5" spans="1:10" ht="15.75" x14ac:dyDescent="0.25">
      <c r="F5" s="1"/>
      <c r="H5" s="43" t="s">
        <v>69</v>
      </c>
      <c r="I5" s="43"/>
    </row>
    <row r="6" spans="1:10" ht="54.75" customHeight="1" x14ac:dyDescent="0.25">
      <c r="A6" s="44" t="s">
        <v>49</v>
      </c>
      <c r="B6" s="44"/>
      <c r="C6" s="44"/>
      <c r="D6" s="44"/>
      <c r="E6" s="44"/>
      <c r="F6" s="44"/>
      <c r="G6" s="44"/>
      <c r="H6" s="44"/>
      <c r="I6" s="44"/>
      <c r="J6" s="20"/>
    </row>
    <row r="7" spans="1:10" ht="15.75" x14ac:dyDescent="0.25">
      <c r="F7" s="1"/>
    </row>
    <row r="9" spans="1:10" ht="15.75" customHeight="1" x14ac:dyDescent="0.2">
      <c r="A9" s="46" t="s">
        <v>28</v>
      </c>
      <c r="B9" s="46" t="s">
        <v>29</v>
      </c>
      <c r="C9" s="46" t="s">
        <v>30</v>
      </c>
      <c r="D9" s="46"/>
      <c r="E9" s="46"/>
      <c r="F9" s="46"/>
      <c r="G9" s="46"/>
      <c r="H9" s="46"/>
      <c r="I9" s="46"/>
    </row>
    <row r="10" spans="1:10" ht="15.75" x14ac:dyDescent="0.2">
      <c r="A10" s="46"/>
      <c r="B10" s="46"/>
      <c r="C10" s="3">
        <v>2014</v>
      </c>
      <c r="D10" s="3">
        <v>2015</v>
      </c>
      <c r="E10" s="3">
        <v>2016</v>
      </c>
      <c r="F10" s="3">
        <v>2017</v>
      </c>
      <c r="G10" s="3">
        <v>2018</v>
      </c>
      <c r="H10" s="3">
        <v>2019</v>
      </c>
      <c r="I10" s="3">
        <v>2020</v>
      </c>
    </row>
    <row r="11" spans="1:10" ht="15" x14ac:dyDescent="0.2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  <c r="I11" s="22">
        <v>9</v>
      </c>
    </row>
    <row r="12" spans="1:10" ht="15.75" x14ac:dyDescent="0.2">
      <c r="A12" s="23" t="s">
        <v>50</v>
      </c>
      <c r="B12" s="24">
        <f t="shared" ref="B12:I12" si="0">B16</f>
        <v>74362999.599999994</v>
      </c>
      <c r="C12" s="24">
        <f t="shared" si="0"/>
        <v>2181603.0699999998</v>
      </c>
      <c r="D12" s="24">
        <f t="shared" si="0"/>
        <v>11154136.289999999</v>
      </c>
      <c r="E12" s="24">
        <f t="shared" si="0"/>
        <v>11037999.970000001</v>
      </c>
      <c r="F12" s="24">
        <f t="shared" si="0"/>
        <v>11526106.810000001</v>
      </c>
      <c r="G12" s="24">
        <f t="shared" si="0"/>
        <v>10780290.039999999</v>
      </c>
      <c r="H12" s="24">
        <f t="shared" si="0"/>
        <v>13629613.42</v>
      </c>
      <c r="I12" s="24">
        <f t="shared" si="0"/>
        <v>14053250</v>
      </c>
    </row>
    <row r="13" spans="1:10" ht="15.75" x14ac:dyDescent="0.2">
      <c r="A13" s="25" t="s">
        <v>32</v>
      </c>
      <c r="B13" s="26"/>
      <c r="C13" s="26"/>
      <c r="D13" s="26"/>
      <c r="E13" s="26"/>
      <c r="F13" s="26"/>
      <c r="G13" s="26"/>
      <c r="H13" s="27"/>
      <c r="I13" s="27"/>
    </row>
    <row r="14" spans="1:10" ht="27" customHeight="1" x14ac:dyDescent="0.2">
      <c r="A14" s="25" t="s">
        <v>33</v>
      </c>
      <c r="B14" s="26">
        <f t="shared" ref="B14:I14" si="1">B16</f>
        <v>74362999.599999994</v>
      </c>
      <c r="C14" s="26">
        <f t="shared" si="1"/>
        <v>2181603.0699999998</v>
      </c>
      <c r="D14" s="26">
        <f t="shared" si="1"/>
        <v>11154136.289999999</v>
      </c>
      <c r="E14" s="26">
        <f t="shared" si="1"/>
        <v>11037999.970000001</v>
      </c>
      <c r="F14" s="26">
        <f t="shared" si="1"/>
        <v>11526106.810000001</v>
      </c>
      <c r="G14" s="26">
        <f t="shared" si="1"/>
        <v>10780290.039999999</v>
      </c>
      <c r="H14" s="26">
        <f t="shared" si="1"/>
        <v>13629613.42</v>
      </c>
      <c r="I14" s="26">
        <f t="shared" si="1"/>
        <v>14053250</v>
      </c>
    </row>
    <row r="15" spans="1:10" ht="31.5" x14ac:dyDescent="0.2">
      <c r="A15" s="25" t="s">
        <v>34</v>
      </c>
      <c r="B15" s="26"/>
      <c r="C15" s="26"/>
      <c r="D15" s="26"/>
      <c r="E15" s="26"/>
      <c r="F15" s="26"/>
      <c r="G15" s="26"/>
      <c r="H15" s="27"/>
      <c r="I15" s="27"/>
    </row>
    <row r="16" spans="1:10" s="28" customFormat="1" ht="47.25" x14ac:dyDescent="0.2">
      <c r="A16" s="25" t="s">
        <v>35</v>
      </c>
      <c r="B16" s="26">
        <f t="shared" ref="B16:I16" si="2">B18</f>
        <v>74362999.599999994</v>
      </c>
      <c r="C16" s="26">
        <f t="shared" si="2"/>
        <v>2181603.0699999998</v>
      </c>
      <c r="D16" s="26">
        <f t="shared" si="2"/>
        <v>11154136.289999999</v>
      </c>
      <c r="E16" s="26">
        <f t="shared" si="2"/>
        <v>11037999.970000001</v>
      </c>
      <c r="F16" s="26">
        <f t="shared" si="2"/>
        <v>11526106.810000001</v>
      </c>
      <c r="G16" s="26">
        <f t="shared" si="2"/>
        <v>10780290.039999999</v>
      </c>
      <c r="H16" s="26">
        <f t="shared" si="2"/>
        <v>13629613.42</v>
      </c>
      <c r="I16" s="26">
        <f t="shared" si="2"/>
        <v>14053250</v>
      </c>
    </row>
    <row r="17" spans="1:9" ht="15.75" x14ac:dyDescent="0.2">
      <c r="A17" s="25" t="s">
        <v>32</v>
      </c>
      <c r="B17" s="26"/>
      <c r="C17" s="26"/>
      <c r="D17" s="26"/>
      <c r="E17" s="26"/>
      <c r="F17" s="26"/>
      <c r="G17" s="26"/>
      <c r="H17" s="27"/>
      <c r="I17" s="27"/>
    </row>
    <row r="18" spans="1:9" ht="27" customHeight="1" x14ac:dyDescent="0.2">
      <c r="A18" s="25" t="s">
        <v>33</v>
      </c>
      <c r="B18" s="29">
        <f>SUM(C18:I18)</f>
        <v>74362999.599999994</v>
      </c>
      <c r="C18" s="29">
        <f>'[1]3(2)'!F27</f>
        <v>2181603.0699999998</v>
      </c>
      <c r="D18" s="29">
        <f>'[1]3(2)'!G27</f>
        <v>11154136.289999999</v>
      </c>
      <c r="E18" s="29">
        <f>'[1]3(2)'!H27</f>
        <v>11037999.970000001</v>
      </c>
      <c r="F18" s="29">
        <f>'[1]3(2)'!I27</f>
        <v>11526106.810000001</v>
      </c>
      <c r="G18" s="29">
        <f>'[1]3(2)'!J27</f>
        <v>10780290.039999999</v>
      </c>
      <c r="H18" s="29">
        <f>'[1]3(2)'!K27</f>
        <v>13629613.42</v>
      </c>
      <c r="I18" s="29">
        <f>'[1]3(2)'!L27</f>
        <v>14053250</v>
      </c>
    </row>
    <row r="19" spans="1:9" ht="31.5" x14ac:dyDescent="0.2">
      <c r="A19" s="25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1" spans="1:9" x14ac:dyDescent="0.2">
      <c r="B21" s="30"/>
      <c r="C21" s="30"/>
      <c r="D21" s="30"/>
      <c r="E21" s="30"/>
      <c r="F21" s="30"/>
      <c r="G21" s="30"/>
      <c r="H21" s="30"/>
      <c r="I21" s="30"/>
    </row>
    <row r="22" spans="1:9" x14ac:dyDescent="0.2">
      <c r="B22" s="30"/>
      <c r="C22" s="30"/>
      <c r="D22" s="30"/>
      <c r="E22" s="30"/>
      <c r="F22" s="30"/>
      <c r="G22" s="30"/>
      <c r="H22" s="30"/>
      <c r="I22" s="30"/>
    </row>
  </sheetData>
  <mergeCells count="8">
    <mergeCell ref="A9:A10"/>
    <mergeCell ref="B9:B10"/>
    <mergeCell ref="C9:I9"/>
    <mergeCell ref="A1:I1"/>
    <mergeCell ref="A2:I2"/>
    <mergeCell ref="A3:I3"/>
    <mergeCell ref="H5:I5"/>
    <mergeCell ref="A6:I6"/>
  </mergeCells>
  <pageMargins left="0.37" right="0.45" top="0.61" bottom="1" header="0.5" footer="0.5"/>
  <pageSetup paperSize="9" scale="8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F3" sqref="F3:N3"/>
    </sheetView>
  </sheetViews>
  <sheetFormatPr defaultRowHeight="15.75" x14ac:dyDescent="0.25"/>
  <cols>
    <col min="1" max="1" width="9.140625" style="1"/>
    <col min="2" max="2" width="30.5703125" style="1" customWidth="1"/>
    <col min="3" max="3" width="10.85546875" style="1" customWidth="1"/>
    <col min="4" max="4" width="9.5703125" style="1" customWidth="1"/>
    <col min="5" max="5" width="14.42578125" style="1" customWidth="1"/>
    <col min="6" max="6" width="13.140625" style="2" customWidth="1"/>
    <col min="7" max="7" width="15.42578125" style="1" customWidth="1"/>
    <col min="8" max="8" width="12.7109375" style="1" customWidth="1"/>
    <col min="9" max="9" width="14.140625" style="1" customWidth="1"/>
    <col min="10" max="10" width="27.85546875" style="1" customWidth="1"/>
    <col min="11" max="11" width="11.28515625" style="1" customWidth="1"/>
    <col min="12" max="12" width="9.140625" style="1" customWidth="1"/>
    <col min="13" max="13" width="11" style="1" customWidth="1"/>
    <col min="14" max="14" width="20.42578125" style="1" customWidth="1"/>
    <col min="15" max="16384" width="9.140625" style="1"/>
  </cols>
  <sheetData>
    <row r="1" spans="1:14" x14ac:dyDescent="0.25">
      <c r="F1" s="43" t="s">
        <v>70</v>
      </c>
      <c r="G1" s="43"/>
      <c r="H1" s="43"/>
      <c r="I1" s="43"/>
      <c r="J1" s="43"/>
      <c r="K1" s="43"/>
      <c r="L1" s="43"/>
      <c r="M1" s="43"/>
      <c r="N1" s="43"/>
    </row>
    <row r="2" spans="1:14" x14ac:dyDescent="0.25">
      <c r="F2" s="43" t="s">
        <v>62</v>
      </c>
      <c r="G2" s="43"/>
      <c r="H2" s="43"/>
      <c r="I2" s="43"/>
      <c r="J2" s="43"/>
      <c r="K2" s="43"/>
      <c r="L2" s="43"/>
      <c r="M2" s="43"/>
      <c r="N2" s="43"/>
    </row>
    <row r="3" spans="1:14" x14ac:dyDescent="0.25">
      <c r="F3" s="43" t="s">
        <v>73</v>
      </c>
      <c r="G3" s="43"/>
      <c r="H3" s="43"/>
      <c r="I3" s="43"/>
      <c r="J3" s="43"/>
      <c r="K3" s="43"/>
      <c r="L3" s="43"/>
      <c r="M3" s="43"/>
      <c r="N3" s="43"/>
    </row>
    <row r="5" spans="1:14" x14ac:dyDescent="0.25">
      <c r="N5" s="19" t="s">
        <v>71</v>
      </c>
    </row>
    <row r="6" spans="1:14" x14ac:dyDescent="0.25">
      <c r="A6" s="44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9" spans="1:14" ht="35.25" customHeight="1" x14ac:dyDescent="0.25">
      <c r="A9" s="46" t="s">
        <v>1</v>
      </c>
      <c r="B9" s="46" t="s">
        <v>2</v>
      </c>
      <c r="C9" s="46" t="s">
        <v>3</v>
      </c>
      <c r="D9" s="46" t="s">
        <v>4</v>
      </c>
      <c r="E9" s="47" t="s">
        <v>5</v>
      </c>
      <c r="F9" s="48"/>
      <c r="G9" s="48"/>
      <c r="H9" s="48"/>
      <c r="I9" s="49"/>
      <c r="J9" s="50" t="s">
        <v>6</v>
      </c>
      <c r="K9" s="51"/>
      <c r="L9" s="51"/>
      <c r="M9" s="52"/>
      <c r="N9" s="46" t="s">
        <v>7</v>
      </c>
    </row>
    <row r="10" spans="1:14" x14ac:dyDescent="0.25">
      <c r="A10" s="46"/>
      <c r="B10" s="46"/>
      <c r="C10" s="46"/>
      <c r="D10" s="46"/>
      <c r="E10" s="47" t="s">
        <v>8</v>
      </c>
      <c r="F10" s="48"/>
      <c r="G10" s="48"/>
      <c r="H10" s="48"/>
      <c r="I10" s="49"/>
      <c r="J10" s="53"/>
      <c r="K10" s="54"/>
      <c r="L10" s="54"/>
      <c r="M10" s="55"/>
      <c r="N10" s="46"/>
    </row>
    <row r="11" spans="1:14" ht="60.75" customHeight="1" x14ac:dyDescent="0.25">
      <c r="A11" s="46"/>
      <c r="B11" s="46"/>
      <c r="C11" s="46"/>
      <c r="D11" s="46"/>
      <c r="E11" s="3" t="s">
        <v>9</v>
      </c>
      <c r="F11" s="4">
        <v>2017</v>
      </c>
      <c r="G11" s="3">
        <v>2018</v>
      </c>
      <c r="H11" s="3">
        <v>2019</v>
      </c>
      <c r="I11" s="3">
        <v>2020</v>
      </c>
      <c r="J11" s="3" t="s">
        <v>10</v>
      </c>
      <c r="K11" s="3">
        <v>2018</v>
      </c>
      <c r="L11" s="3">
        <v>2019</v>
      </c>
      <c r="M11" s="3">
        <v>2020</v>
      </c>
      <c r="N11" s="46"/>
    </row>
    <row r="12" spans="1:14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5">
        <v>7</v>
      </c>
      <c r="H12" s="5">
        <v>8</v>
      </c>
      <c r="I12" s="5">
        <v>9</v>
      </c>
      <c r="J12" s="5">
        <f>I12+1</f>
        <v>10</v>
      </c>
      <c r="K12" s="5">
        <f>J12+1</f>
        <v>11</v>
      </c>
      <c r="L12" s="5">
        <f>K12+1</f>
        <v>12</v>
      </c>
      <c r="M12" s="5">
        <f>L12+1</f>
        <v>13</v>
      </c>
      <c r="N12" s="5">
        <f>M12+1</f>
        <v>14</v>
      </c>
    </row>
    <row r="13" spans="1:14" ht="15.75" customHeight="1" x14ac:dyDescent="0.25">
      <c r="A13" s="56" t="s">
        <v>52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21.75" customHeight="1" x14ac:dyDescent="0.25">
      <c r="A14" s="3" t="s">
        <v>13</v>
      </c>
      <c r="B14" s="59" t="s">
        <v>53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74.25" customHeight="1" x14ac:dyDescent="0.25">
      <c r="A15" s="61" t="s">
        <v>15</v>
      </c>
      <c r="B15" s="61" t="s">
        <v>54</v>
      </c>
      <c r="C15" s="61" t="s">
        <v>55</v>
      </c>
      <c r="D15" s="61" t="s">
        <v>18</v>
      </c>
      <c r="E15" s="40">
        <f>SUM(F15:I20)</f>
        <v>61434947.299999997</v>
      </c>
      <c r="F15" s="40">
        <v>340295.78</v>
      </c>
      <c r="G15" s="40">
        <v>14941750.119999999</v>
      </c>
      <c r="H15" s="40">
        <v>23076450.699999999</v>
      </c>
      <c r="I15" s="40">
        <v>23076450.699999999</v>
      </c>
      <c r="J15" s="37" t="s">
        <v>56</v>
      </c>
      <c r="K15" s="37">
        <v>95</v>
      </c>
      <c r="L15" s="37">
        <v>100</v>
      </c>
      <c r="M15" s="37">
        <v>100</v>
      </c>
      <c r="N15" s="37" t="s">
        <v>57</v>
      </c>
    </row>
    <row r="16" spans="1:14" ht="15" customHeight="1" x14ac:dyDescent="0.25">
      <c r="A16" s="62"/>
      <c r="B16" s="62"/>
      <c r="C16" s="62"/>
      <c r="D16" s="62" t="s">
        <v>21</v>
      </c>
      <c r="E16" s="41"/>
      <c r="F16" s="41"/>
      <c r="G16" s="41"/>
      <c r="H16" s="41"/>
      <c r="I16" s="41"/>
      <c r="J16" s="38"/>
      <c r="K16" s="38"/>
      <c r="L16" s="38"/>
      <c r="M16" s="38"/>
      <c r="N16" s="38"/>
    </row>
    <row r="17" spans="1:14" ht="60.75" customHeight="1" x14ac:dyDescent="0.25">
      <c r="A17" s="62"/>
      <c r="B17" s="62"/>
      <c r="C17" s="62"/>
      <c r="D17" s="62" t="s">
        <v>22</v>
      </c>
      <c r="E17" s="41"/>
      <c r="F17" s="41"/>
      <c r="G17" s="41"/>
      <c r="H17" s="41"/>
      <c r="I17" s="41"/>
      <c r="J17" s="39"/>
      <c r="K17" s="39"/>
      <c r="L17" s="39"/>
      <c r="M17" s="39"/>
      <c r="N17" s="39"/>
    </row>
    <row r="18" spans="1:14" ht="60.75" customHeight="1" x14ac:dyDescent="0.25">
      <c r="A18" s="62"/>
      <c r="B18" s="62"/>
      <c r="C18" s="62"/>
      <c r="D18" s="62"/>
      <c r="E18" s="41"/>
      <c r="F18" s="41"/>
      <c r="G18" s="41"/>
      <c r="H18" s="41"/>
      <c r="I18" s="41"/>
      <c r="J18" s="37" t="s">
        <v>58</v>
      </c>
      <c r="K18" s="37">
        <v>5</v>
      </c>
      <c r="L18" s="37">
        <v>0</v>
      </c>
      <c r="M18" s="37">
        <v>0</v>
      </c>
      <c r="N18" s="37" t="s">
        <v>57</v>
      </c>
    </row>
    <row r="19" spans="1:14" ht="60.75" customHeight="1" x14ac:dyDescent="0.25">
      <c r="A19" s="62"/>
      <c r="B19" s="62"/>
      <c r="C19" s="62"/>
      <c r="D19" s="62"/>
      <c r="E19" s="41"/>
      <c r="F19" s="41"/>
      <c r="G19" s="41"/>
      <c r="H19" s="41"/>
      <c r="I19" s="41"/>
      <c r="J19" s="38"/>
      <c r="K19" s="38"/>
      <c r="L19" s="38"/>
      <c r="M19" s="38"/>
      <c r="N19" s="38"/>
    </row>
    <row r="20" spans="1:14" ht="60.75" customHeight="1" x14ac:dyDescent="0.25">
      <c r="A20" s="63"/>
      <c r="B20" s="63"/>
      <c r="C20" s="63"/>
      <c r="D20" s="63"/>
      <c r="E20" s="42"/>
      <c r="F20" s="42"/>
      <c r="G20" s="42"/>
      <c r="H20" s="42"/>
      <c r="I20" s="42"/>
      <c r="J20" s="39"/>
      <c r="K20" s="39"/>
      <c r="L20" s="39"/>
      <c r="M20" s="39"/>
      <c r="N20" s="39"/>
    </row>
    <row r="21" spans="1:14" x14ac:dyDescent="0.25">
      <c r="A21" s="64" t="s">
        <v>24</v>
      </c>
      <c r="B21" s="65"/>
      <c r="C21" s="66"/>
      <c r="D21" s="7" t="s">
        <v>18</v>
      </c>
      <c r="E21" s="8">
        <f>E23</f>
        <v>61434947.299999997</v>
      </c>
      <c r="F21" s="9">
        <f>F23</f>
        <v>340295.78</v>
      </c>
      <c r="G21" s="8">
        <f>G23</f>
        <v>14941750.119999999</v>
      </c>
      <c r="H21" s="8">
        <f>H23</f>
        <v>23076450.699999999</v>
      </c>
      <c r="I21" s="8">
        <f>I23</f>
        <v>23076450.699999999</v>
      </c>
      <c r="J21" s="73" t="s">
        <v>25</v>
      </c>
      <c r="K21" s="74"/>
      <c r="L21" s="74"/>
      <c r="M21" s="74"/>
      <c r="N21" s="75"/>
    </row>
    <row r="22" spans="1:14" s="13" customFormat="1" x14ac:dyDescent="0.25">
      <c r="A22" s="67"/>
      <c r="B22" s="68"/>
      <c r="C22" s="69"/>
      <c r="D22" s="10" t="s">
        <v>21</v>
      </c>
      <c r="E22" s="11"/>
      <c r="F22" s="12"/>
      <c r="G22" s="11"/>
      <c r="H22" s="11"/>
      <c r="I22" s="11"/>
      <c r="J22" s="76"/>
      <c r="K22" s="77"/>
      <c r="L22" s="77"/>
      <c r="M22" s="77"/>
      <c r="N22" s="78"/>
    </row>
    <row r="23" spans="1:14" x14ac:dyDescent="0.25">
      <c r="A23" s="70"/>
      <c r="B23" s="71"/>
      <c r="C23" s="72"/>
      <c r="D23" s="14" t="s">
        <v>22</v>
      </c>
      <c r="E23" s="15">
        <f>E15</f>
        <v>61434947.299999997</v>
      </c>
      <c r="F23" s="15">
        <f>F15</f>
        <v>340295.78</v>
      </c>
      <c r="G23" s="15">
        <f>G15</f>
        <v>14941750.119999999</v>
      </c>
      <c r="H23" s="15">
        <f>H15</f>
        <v>23076450.699999999</v>
      </c>
      <c r="I23" s="15">
        <f>I15</f>
        <v>23076450.699999999</v>
      </c>
      <c r="J23" s="76"/>
      <c r="K23" s="77"/>
      <c r="L23" s="77"/>
      <c r="M23" s="77"/>
      <c r="N23" s="78"/>
    </row>
    <row r="24" spans="1:14" x14ac:dyDescent="0.25">
      <c r="A24" s="64" t="s">
        <v>26</v>
      </c>
      <c r="B24" s="65"/>
      <c r="C24" s="66"/>
      <c r="D24" s="7" t="s">
        <v>18</v>
      </c>
      <c r="E24" s="8">
        <f>E26</f>
        <v>61434947.299999997</v>
      </c>
      <c r="F24" s="8">
        <f>F26</f>
        <v>340295.78</v>
      </c>
      <c r="G24" s="8">
        <f>G26</f>
        <v>14941750.119999999</v>
      </c>
      <c r="H24" s="8">
        <f>H26</f>
        <v>23076450.699999999</v>
      </c>
      <c r="I24" s="8">
        <f>I26</f>
        <v>23076450.699999999</v>
      </c>
      <c r="J24" s="76"/>
      <c r="K24" s="77"/>
      <c r="L24" s="77"/>
      <c r="M24" s="77"/>
      <c r="N24" s="78"/>
    </row>
    <row r="25" spans="1:14" s="13" customFormat="1" x14ac:dyDescent="0.25">
      <c r="A25" s="67"/>
      <c r="B25" s="68"/>
      <c r="C25" s="69"/>
      <c r="D25" s="10" t="s">
        <v>21</v>
      </c>
      <c r="E25" s="11"/>
      <c r="F25" s="11"/>
      <c r="G25" s="11"/>
      <c r="H25" s="11"/>
      <c r="I25" s="11"/>
      <c r="J25" s="76"/>
      <c r="K25" s="77"/>
      <c r="L25" s="77"/>
      <c r="M25" s="77"/>
      <c r="N25" s="78"/>
    </row>
    <row r="26" spans="1:14" x14ac:dyDescent="0.25">
      <c r="A26" s="70"/>
      <c r="B26" s="71"/>
      <c r="C26" s="72"/>
      <c r="D26" s="14" t="s">
        <v>22</v>
      </c>
      <c r="E26" s="15">
        <f>E23</f>
        <v>61434947.299999997</v>
      </c>
      <c r="F26" s="15">
        <f>F23</f>
        <v>340295.78</v>
      </c>
      <c r="G26" s="15">
        <f>G23</f>
        <v>14941750.119999999</v>
      </c>
      <c r="H26" s="15">
        <f>H23</f>
        <v>23076450.699999999</v>
      </c>
      <c r="I26" s="15">
        <f>I23</f>
        <v>23076450.699999999</v>
      </c>
      <c r="J26" s="79"/>
      <c r="K26" s="80"/>
      <c r="L26" s="80"/>
      <c r="M26" s="80"/>
      <c r="N26" s="81"/>
    </row>
    <row r="29" spans="1:14" x14ac:dyDescent="0.25">
      <c r="E29" s="17"/>
    </row>
  </sheetData>
  <mergeCells count="36">
    <mergeCell ref="A21:C23"/>
    <mergeCell ref="J21:N26"/>
    <mergeCell ref="A24:C26"/>
    <mergeCell ref="I15:I20"/>
    <mergeCell ref="J15:J17"/>
    <mergeCell ref="K15:K17"/>
    <mergeCell ref="L15:L17"/>
    <mergeCell ref="M15:M17"/>
    <mergeCell ref="N15:N17"/>
    <mergeCell ref="J18:J20"/>
    <mergeCell ref="K18:K20"/>
    <mergeCell ref="L18:L20"/>
    <mergeCell ref="M18:M20"/>
    <mergeCell ref="A13:N13"/>
    <mergeCell ref="B14:N14"/>
    <mergeCell ref="A15:A20"/>
    <mergeCell ref="B15:B20"/>
    <mergeCell ref="C15:C20"/>
    <mergeCell ref="D15:D20"/>
    <mergeCell ref="E15:E20"/>
    <mergeCell ref="F15:F20"/>
    <mergeCell ref="G15:G20"/>
    <mergeCell ref="H15:H20"/>
    <mergeCell ref="N18:N20"/>
    <mergeCell ref="F1:N1"/>
    <mergeCell ref="F2:N2"/>
    <mergeCell ref="F3:N3"/>
    <mergeCell ref="A6:N6"/>
    <mergeCell ref="A9:A11"/>
    <mergeCell ref="B9:B11"/>
    <mergeCell ref="C9:C11"/>
    <mergeCell ref="D9:D11"/>
    <mergeCell ref="E9:I9"/>
    <mergeCell ref="J9:M10"/>
    <mergeCell ref="N9:N11"/>
    <mergeCell ref="E10:I10"/>
  </mergeCells>
  <pageMargins left="0.15748031496062992" right="0.15748031496062992" top="0.31496062992125984" bottom="0.35433070866141736" header="0.51181102362204722" footer="0.51181102362204722"/>
  <pageSetup paperSize="9" scale="7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27" sqref="A27"/>
    </sheetView>
  </sheetViews>
  <sheetFormatPr defaultRowHeight="12.75" x14ac:dyDescent="0.2"/>
  <cols>
    <col min="1" max="1" width="38.42578125" customWidth="1"/>
    <col min="2" max="2" width="15.5703125" bestFit="1" customWidth="1"/>
    <col min="3" max="3" width="14.42578125" customWidth="1"/>
    <col min="4" max="5" width="12.28515625" bestFit="1" customWidth="1"/>
    <col min="6" max="6" width="14.42578125" customWidth="1"/>
  </cols>
  <sheetData>
    <row r="1" spans="1:9" ht="15.75" x14ac:dyDescent="0.25">
      <c r="A1" s="43" t="s">
        <v>70</v>
      </c>
      <c r="B1" s="43"/>
      <c r="C1" s="43"/>
      <c r="D1" s="43"/>
      <c r="E1" s="43"/>
      <c r="F1" s="43"/>
      <c r="G1" s="36"/>
      <c r="H1" s="36"/>
      <c r="I1" s="36"/>
    </row>
    <row r="2" spans="1:9" ht="15.75" x14ac:dyDescent="0.25">
      <c r="A2" s="43" t="s">
        <v>62</v>
      </c>
      <c r="B2" s="43"/>
      <c r="C2" s="43"/>
      <c r="D2" s="43"/>
      <c r="E2" s="43"/>
      <c r="F2" s="43"/>
      <c r="G2" s="36"/>
      <c r="H2" s="36"/>
      <c r="I2" s="36"/>
    </row>
    <row r="3" spans="1:9" ht="15.75" x14ac:dyDescent="0.25">
      <c r="A3" s="43" t="s">
        <v>73</v>
      </c>
      <c r="B3" s="43"/>
      <c r="C3" s="43"/>
      <c r="D3" s="43"/>
      <c r="E3" s="43"/>
      <c r="F3" s="43"/>
      <c r="G3" s="36"/>
      <c r="H3" s="36"/>
      <c r="I3" s="36"/>
    </row>
    <row r="5" spans="1:9" ht="15.75" x14ac:dyDescent="0.25">
      <c r="C5" s="1"/>
      <c r="E5" s="43" t="s">
        <v>72</v>
      </c>
      <c r="F5" s="43"/>
    </row>
    <row r="6" spans="1:9" ht="54.75" customHeight="1" x14ac:dyDescent="0.25">
      <c r="A6" s="44" t="s">
        <v>59</v>
      </c>
      <c r="B6" s="44"/>
      <c r="C6" s="44"/>
      <c r="D6" s="44"/>
      <c r="E6" s="44"/>
      <c r="F6" s="44"/>
      <c r="G6" s="20"/>
    </row>
    <row r="7" spans="1:9" ht="15.75" x14ac:dyDescent="0.25">
      <c r="C7" s="1"/>
    </row>
    <row r="9" spans="1:9" ht="15.75" customHeight="1" x14ac:dyDescent="0.2">
      <c r="A9" s="46" t="s">
        <v>28</v>
      </c>
      <c r="B9" s="46" t="s">
        <v>29</v>
      </c>
      <c r="C9" s="46" t="s">
        <v>30</v>
      </c>
      <c r="D9" s="46"/>
      <c r="E9" s="46"/>
      <c r="F9" s="46"/>
    </row>
    <row r="10" spans="1:9" ht="15.75" x14ac:dyDescent="0.2">
      <c r="A10" s="46"/>
      <c r="B10" s="46"/>
      <c r="C10" s="3">
        <v>2017</v>
      </c>
      <c r="D10" s="3">
        <v>2018</v>
      </c>
      <c r="E10" s="3">
        <v>2019</v>
      </c>
      <c r="F10" s="3">
        <v>2020</v>
      </c>
    </row>
    <row r="11" spans="1:9" ht="15" x14ac:dyDescent="0.2">
      <c r="A11" s="21">
        <v>1</v>
      </c>
      <c r="B11" s="21">
        <v>2</v>
      </c>
      <c r="C11" s="21">
        <v>3</v>
      </c>
      <c r="D11" s="21">
        <v>4</v>
      </c>
      <c r="E11" s="22">
        <v>5</v>
      </c>
      <c r="F11" s="22">
        <v>6</v>
      </c>
    </row>
    <row r="12" spans="1:9" ht="15.75" x14ac:dyDescent="0.2">
      <c r="A12" s="23" t="s">
        <v>60</v>
      </c>
      <c r="B12" s="24">
        <f>B16</f>
        <v>61434947.299999997</v>
      </c>
      <c r="C12" s="24">
        <f>C16</f>
        <v>340295.78</v>
      </c>
      <c r="D12" s="24">
        <f>D16</f>
        <v>14941750.119999999</v>
      </c>
      <c r="E12" s="24">
        <f>E16</f>
        <v>23076450.699999999</v>
      </c>
      <c r="F12" s="24">
        <f>F16</f>
        <v>23076450.699999999</v>
      </c>
    </row>
    <row r="13" spans="1:9" ht="15.75" x14ac:dyDescent="0.2">
      <c r="A13" s="25" t="s">
        <v>32</v>
      </c>
      <c r="B13" s="26"/>
      <c r="C13" s="26"/>
      <c r="D13" s="26"/>
      <c r="E13" s="27"/>
      <c r="F13" s="27"/>
    </row>
    <row r="14" spans="1:9" ht="27" customHeight="1" x14ac:dyDescent="0.2">
      <c r="A14" s="25" t="s">
        <v>33</v>
      </c>
      <c r="B14" s="26">
        <f>B16</f>
        <v>61434947.299999997</v>
      </c>
      <c r="C14" s="26">
        <f>C16</f>
        <v>340295.78</v>
      </c>
      <c r="D14" s="26">
        <f>D16</f>
        <v>14941750.119999999</v>
      </c>
      <c r="E14" s="26">
        <f>E16</f>
        <v>23076450.699999999</v>
      </c>
      <c r="F14" s="26">
        <f>F16</f>
        <v>23076450.699999999</v>
      </c>
    </row>
    <row r="15" spans="1:9" ht="31.5" x14ac:dyDescent="0.2">
      <c r="A15" s="25" t="s">
        <v>34</v>
      </c>
      <c r="B15" s="26"/>
      <c r="C15" s="26"/>
      <c r="D15" s="26"/>
      <c r="E15" s="27"/>
      <c r="F15" s="27"/>
    </row>
    <row r="16" spans="1:9" s="28" customFormat="1" ht="47.25" x14ac:dyDescent="0.2">
      <c r="A16" s="25" t="s">
        <v>35</v>
      </c>
      <c r="B16" s="26">
        <f>B18</f>
        <v>61434947.299999997</v>
      </c>
      <c r="C16" s="26">
        <f>C18</f>
        <v>340295.78</v>
      </c>
      <c r="D16" s="26">
        <f>D18</f>
        <v>14941750.119999999</v>
      </c>
      <c r="E16" s="26">
        <f>E18</f>
        <v>23076450.699999999</v>
      </c>
      <c r="F16" s="26">
        <f>F18</f>
        <v>23076450.699999999</v>
      </c>
    </row>
    <row r="17" spans="1:6" ht="15.75" x14ac:dyDescent="0.2">
      <c r="A17" s="25" t="s">
        <v>32</v>
      </c>
      <c r="B17" s="26"/>
      <c r="C17" s="26"/>
      <c r="D17" s="26"/>
      <c r="E17" s="27"/>
      <c r="F17" s="27"/>
    </row>
    <row r="18" spans="1:6" ht="27" customHeight="1" x14ac:dyDescent="0.2">
      <c r="A18" s="25" t="s">
        <v>33</v>
      </c>
      <c r="B18" s="29">
        <f>SUM(C18:F18)</f>
        <v>61434947.299999997</v>
      </c>
      <c r="C18" s="29">
        <f>'[1]2(3)'!F23</f>
        <v>340295.78</v>
      </c>
      <c r="D18" s="29">
        <f>'[1]2(3)'!G23</f>
        <v>14941750.119999999</v>
      </c>
      <c r="E18" s="29">
        <f>'[1]2(3)'!H23</f>
        <v>23076450.699999999</v>
      </c>
      <c r="F18" s="29">
        <f>'[1]2(3)'!I23</f>
        <v>23076450.699999999</v>
      </c>
    </row>
    <row r="19" spans="1:6" ht="31.5" x14ac:dyDescent="0.2">
      <c r="A19" s="25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</row>
    <row r="22" spans="1:6" x14ac:dyDescent="0.2">
      <c r="B22" s="30"/>
    </row>
  </sheetData>
  <mergeCells count="8">
    <mergeCell ref="A9:A10"/>
    <mergeCell ref="B9:B10"/>
    <mergeCell ref="C9:F9"/>
    <mergeCell ref="A1:F1"/>
    <mergeCell ref="A2:F2"/>
    <mergeCell ref="A3:F3"/>
    <mergeCell ref="E5:F5"/>
    <mergeCell ref="A6:F6"/>
  </mergeCells>
  <pageMargins left="0.37" right="0.45" top="0.6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4(1)</vt:lpstr>
      <vt:lpstr>5(1)</vt:lpstr>
      <vt:lpstr>3(2)</vt:lpstr>
      <vt:lpstr>4(2)</vt:lpstr>
      <vt:lpstr>2(3)</vt:lpstr>
      <vt:lpstr>3(3)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Переверзева </cp:lastModifiedBy>
  <cp:lastPrinted>2018-10-10T09:46:49Z</cp:lastPrinted>
  <dcterms:created xsi:type="dcterms:W3CDTF">2018-10-10T09:41:16Z</dcterms:created>
  <dcterms:modified xsi:type="dcterms:W3CDTF">2018-10-25T11:58:02Z</dcterms:modified>
</cp:coreProperties>
</file>